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35" yWindow="0" windowWidth="7320" windowHeight="9105" activeTab="1"/>
  </bookViews>
  <sheets>
    <sheet name="小学校データ" sheetId="1" r:id="rId1"/>
    <sheet name="旧版" sheetId="2" r:id="rId2"/>
  </sheets>
  <externalReferences>
    <externalReference r:id="rId5"/>
  </externalReferences>
  <definedNames>
    <definedName name="_xlnm._FilterDatabase" localSheetId="0" hidden="1">'小学校データ'!$B$2:$CU$2</definedName>
    <definedName name="_xlnm.Print_Area" localSheetId="1">'旧版'!$A$2:$AD$62</definedName>
    <definedName name="_xlnm.Print_Titles" localSheetId="1">'旧版'!$A:$C</definedName>
    <definedName name="_xlnm.Print_Titles" localSheetId="0">'小学校データ'!$C:$D,'小学校データ'!$1:$2</definedName>
  </definedNames>
  <calcPr fullCalcOnLoad="1"/>
</workbook>
</file>

<file path=xl/sharedStrings.xml><?xml version="1.0" encoding="utf-8"?>
<sst xmlns="http://schemas.openxmlformats.org/spreadsheetml/2006/main" count="2166" uniqueCount="657">
  <si>
    <t>㈲穴沢書店</t>
  </si>
  <si>
    <t>沢石小</t>
  </si>
  <si>
    <t>カウンタ</t>
  </si>
  <si>
    <t>該当地区コード</t>
  </si>
  <si>
    <t>地区</t>
  </si>
  <si>
    <t>特約所用</t>
  </si>
  <si>
    <t>◎取次所用はコピーを控として下さい。</t>
  </si>
  <si>
    <t>コピーが出来ない場合は、特約より後日</t>
  </si>
  <si>
    <t>お送りしますので、控を○で囲んで下さい。→『　　控　　』</t>
  </si>
  <si>
    <t>№</t>
  </si>
  <si>
    <t>種目</t>
  </si>
  <si>
    <t>発行者名</t>
  </si>
  <si>
    <t>巻</t>
  </si>
  <si>
    <t>金　　額</t>
  </si>
  <si>
    <t>生活</t>
  </si>
  <si>
    <t>図画工作</t>
  </si>
  <si>
    <t>合　　　　　計</t>
  </si>
  <si>
    <t>（定価金額）</t>
  </si>
  <si>
    <t>（供給手数料）</t>
  </si>
  <si>
    <t>取次　　　　供給所名</t>
  </si>
  <si>
    <t>大内商店</t>
  </si>
  <si>
    <t>滝田商店</t>
  </si>
  <si>
    <t>渡部書店</t>
  </si>
  <si>
    <t>（資）瀬野屋書店</t>
  </si>
  <si>
    <t>浪花屋書店</t>
  </si>
  <si>
    <t>回生堂</t>
  </si>
  <si>
    <t>長清商店</t>
  </si>
  <si>
    <t>吉田屋書店</t>
  </si>
  <si>
    <t>石川屋</t>
  </si>
  <si>
    <t>（資）吉田商店</t>
  </si>
  <si>
    <t>（名）丸一屋書店</t>
  </si>
  <si>
    <t>（資）大須賀商店</t>
  </si>
  <si>
    <t>（資）丁子屋書店</t>
  </si>
  <si>
    <t>（資）叶屋</t>
  </si>
  <si>
    <t>開隆堂</t>
  </si>
  <si>
    <t>日文</t>
  </si>
  <si>
    <t>教出</t>
  </si>
  <si>
    <t>大屋小</t>
  </si>
  <si>
    <t>三春小</t>
  </si>
  <si>
    <t>岩江小</t>
  </si>
  <si>
    <t>御木沢小</t>
  </si>
  <si>
    <t>中妻小</t>
  </si>
  <si>
    <t>中郷小</t>
  </si>
  <si>
    <t>合計冊数</t>
  </si>
  <si>
    <t>コード</t>
  </si>
  <si>
    <t>書番</t>
  </si>
  <si>
    <t>書店名</t>
  </si>
  <si>
    <t>国語</t>
  </si>
  <si>
    <t>上巻</t>
  </si>
  <si>
    <t>書写</t>
  </si>
  <si>
    <t>社会</t>
  </si>
  <si>
    <t>地図</t>
  </si>
  <si>
    <t>算数</t>
  </si>
  <si>
    <t>理科</t>
  </si>
  <si>
    <t>生活</t>
  </si>
  <si>
    <t>音楽</t>
  </si>
  <si>
    <t>図工</t>
  </si>
  <si>
    <t>家庭</t>
  </si>
  <si>
    <t>保健</t>
  </si>
  <si>
    <t>地区</t>
  </si>
  <si>
    <t>須賀川養護医大分校</t>
  </si>
  <si>
    <t>東書</t>
  </si>
  <si>
    <t>帝国</t>
  </si>
  <si>
    <t>×</t>
  </si>
  <si>
    <t>教芸</t>
  </si>
  <si>
    <t>開隆堂</t>
  </si>
  <si>
    <t>学研</t>
  </si>
  <si>
    <t>福島･伊達･安達</t>
  </si>
  <si>
    <t>医大分校</t>
  </si>
  <si>
    <t>㈱西沢書店</t>
  </si>
  <si>
    <t>福島二小</t>
  </si>
  <si>
    <t>福島三小</t>
  </si>
  <si>
    <t>渡利小</t>
  </si>
  <si>
    <t>南向台小</t>
  </si>
  <si>
    <t>杉妻小</t>
  </si>
  <si>
    <t>蓬莱小</t>
  </si>
  <si>
    <t>蓬莱東小</t>
  </si>
  <si>
    <t>土湯小</t>
  </si>
  <si>
    <t>荒井小</t>
  </si>
  <si>
    <t>佐倉小</t>
  </si>
  <si>
    <t>松川小</t>
  </si>
  <si>
    <t>水原小</t>
  </si>
  <si>
    <t>金谷川小</t>
  </si>
  <si>
    <t>下川崎小</t>
  </si>
  <si>
    <t>鳥川小</t>
  </si>
  <si>
    <t>大森小</t>
  </si>
  <si>
    <t>平田小</t>
  </si>
  <si>
    <t>平石小</t>
  </si>
  <si>
    <t>飯野小</t>
  </si>
  <si>
    <t>大久保小</t>
  </si>
  <si>
    <t>青木小</t>
  </si>
  <si>
    <t>附属小</t>
  </si>
  <si>
    <t>聖母小</t>
  </si>
  <si>
    <t>光村</t>
  </si>
  <si>
    <t>学図</t>
  </si>
  <si>
    <t>日文</t>
  </si>
  <si>
    <t>私立</t>
  </si>
  <si>
    <t>清明小</t>
  </si>
  <si>
    <t>庭坂小</t>
  </si>
  <si>
    <t>庭塚小</t>
  </si>
  <si>
    <t>㈲油屋書店</t>
  </si>
  <si>
    <t>福島一小</t>
  </si>
  <si>
    <t>福島四小</t>
  </si>
  <si>
    <t>三河台小</t>
  </si>
  <si>
    <t>森合小</t>
  </si>
  <si>
    <t>清水小</t>
  </si>
  <si>
    <t>北沢又小</t>
  </si>
  <si>
    <t>岡山小</t>
  </si>
  <si>
    <t>鎌田小</t>
  </si>
  <si>
    <t>月輪小</t>
  </si>
  <si>
    <t>大笹生小</t>
  </si>
  <si>
    <t>笹谷小</t>
  </si>
  <si>
    <t>吉井田小</t>
  </si>
  <si>
    <t>野田小</t>
  </si>
  <si>
    <t>伊達小</t>
  </si>
  <si>
    <t>㈱岩瀬書店</t>
  </si>
  <si>
    <t>御山小</t>
  </si>
  <si>
    <t>立子山小</t>
  </si>
  <si>
    <t>佐原小</t>
  </si>
  <si>
    <t>飯坂小</t>
  </si>
  <si>
    <t>中野小</t>
  </si>
  <si>
    <t>平野小</t>
  </si>
  <si>
    <t>湯野小</t>
  </si>
  <si>
    <t>東湯野小</t>
  </si>
  <si>
    <t>茂庭小</t>
  </si>
  <si>
    <t>水保小</t>
  </si>
  <si>
    <t>盲</t>
  </si>
  <si>
    <t>聾　福島分</t>
  </si>
  <si>
    <t>郡山</t>
  </si>
  <si>
    <t>多田野小</t>
  </si>
  <si>
    <t>河内小</t>
  </si>
  <si>
    <t>片平小</t>
  </si>
  <si>
    <t>高瀬小</t>
  </si>
  <si>
    <t>金透小</t>
  </si>
  <si>
    <t>芳山小</t>
  </si>
  <si>
    <t>赤木小</t>
  </si>
  <si>
    <t>大槻小</t>
  </si>
  <si>
    <t>東芳小</t>
  </si>
  <si>
    <t>桑野小</t>
  </si>
  <si>
    <t>緑ヶ丘一小</t>
  </si>
  <si>
    <t>小山田小</t>
  </si>
  <si>
    <t>大成小</t>
  </si>
  <si>
    <t>宮城小</t>
  </si>
  <si>
    <t>海老根小</t>
  </si>
  <si>
    <t>御舘小</t>
  </si>
  <si>
    <t>聾</t>
  </si>
  <si>
    <t>郡山養護</t>
  </si>
  <si>
    <t>あぶくま養護</t>
  </si>
  <si>
    <t>あぶくま養護 安積分</t>
  </si>
  <si>
    <t>須賀川養護 郡山分</t>
  </si>
  <si>
    <t>㈲叶屋書店</t>
  </si>
  <si>
    <t>安積一小</t>
  </si>
  <si>
    <t>安積二小</t>
  </si>
  <si>
    <t>安積三小</t>
  </si>
  <si>
    <t>永盛小</t>
  </si>
  <si>
    <t>柴宮小</t>
  </si>
  <si>
    <t>穂積小</t>
  </si>
  <si>
    <t>三和小</t>
  </si>
  <si>
    <t>橘小</t>
  </si>
  <si>
    <t>小原田小</t>
  </si>
  <si>
    <t>芳賀小</t>
  </si>
  <si>
    <t>桃見台小</t>
  </si>
  <si>
    <t>桜小</t>
  </si>
  <si>
    <t>朝日が丘小</t>
  </si>
  <si>
    <t>喜久田小</t>
  </si>
  <si>
    <t>熱海小</t>
  </si>
  <si>
    <t>安子島小</t>
  </si>
  <si>
    <t>上伊豆島小</t>
  </si>
  <si>
    <t>開成小</t>
  </si>
  <si>
    <t>薫小</t>
  </si>
  <si>
    <t>大島小</t>
  </si>
  <si>
    <t>郡山ザベリオ小</t>
  </si>
  <si>
    <t>教出</t>
  </si>
  <si>
    <t>会津</t>
  </si>
  <si>
    <t>鶴城小</t>
  </si>
  <si>
    <t>行仁小</t>
  </si>
  <si>
    <t>城西小</t>
  </si>
  <si>
    <t>日新小</t>
  </si>
  <si>
    <t>湊小</t>
  </si>
  <si>
    <t>一箕小</t>
  </si>
  <si>
    <t>門田小</t>
  </si>
  <si>
    <t>城南小</t>
  </si>
  <si>
    <t>大戸小</t>
  </si>
  <si>
    <t>東山小</t>
  </si>
  <si>
    <t>小金井小</t>
  </si>
  <si>
    <t>荒舘小</t>
  </si>
  <si>
    <t>川南小</t>
  </si>
  <si>
    <t>河東学園小</t>
  </si>
  <si>
    <t>聾 会津分</t>
  </si>
  <si>
    <t>会津養護</t>
  </si>
  <si>
    <t>会津養護 竹田分</t>
  </si>
  <si>
    <t>若松ザベリオ小</t>
  </si>
  <si>
    <t>㈲武文商店</t>
  </si>
  <si>
    <t>醸芳小</t>
  </si>
  <si>
    <t>睦合小</t>
  </si>
  <si>
    <t>半田醸芳小</t>
  </si>
  <si>
    <t>伊達崎小</t>
  </si>
  <si>
    <t>五十沢小</t>
  </si>
  <si>
    <t>大枝小</t>
  </si>
  <si>
    <t>㈲木村書店</t>
  </si>
  <si>
    <t>伊達東小</t>
  </si>
  <si>
    <t>大田小</t>
  </si>
  <si>
    <t>保原小</t>
  </si>
  <si>
    <t>上保原小</t>
  </si>
  <si>
    <t>柱沢小</t>
  </si>
  <si>
    <t>富成小</t>
  </si>
  <si>
    <t>大石小</t>
  </si>
  <si>
    <t>石田小</t>
  </si>
  <si>
    <t>月舘小</t>
  </si>
  <si>
    <t>㈲第二大竹</t>
  </si>
  <si>
    <t>富野小</t>
  </si>
  <si>
    <t>山舟生小</t>
  </si>
  <si>
    <t>白根小</t>
  </si>
  <si>
    <t>梁川小</t>
  </si>
  <si>
    <t>堰本小</t>
  </si>
  <si>
    <t>粟野小</t>
  </si>
  <si>
    <t>㈲アブラヤ書店</t>
  </si>
  <si>
    <t>福田小</t>
  </si>
  <si>
    <t>川俣小</t>
  </si>
  <si>
    <t>富田小</t>
  </si>
  <si>
    <t>川俣南小</t>
  </si>
  <si>
    <t>山木屋小</t>
  </si>
  <si>
    <t>小手小</t>
  </si>
  <si>
    <t>草野小</t>
  </si>
  <si>
    <t>飯樋小</t>
  </si>
  <si>
    <t>臼石小</t>
  </si>
  <si>
    <t>㈲本田書店</t>
  </si>
  <si>
    <t>二本松南小</t>
  </si>
  <si>
    <t>安達太良小</t>
  </si>
  <si>
    <t>原瀬小</t>
  </si>
  <si>
    <t>杉田小</t>
  </si>
  <si>
    <t>石井小</t>
  </si>
  <si>
    <t>大平小</t>
  </si>
  <si>
    <t>㈲若松屋書店</t>
  </si>
  <si>
    <t>二本松北小</t>
  </si>
  <si>
    <t>塩沢小</t>
  </si>
  <si>
    <t>岳下小</t>
  </si>
  <si>
    <t>油井小</t>
  </si>
  <si>
    <t>渋川小</t>
  </si>
  <si>
    <t>川崎小</t>
  </si>
  <si>
    <t>旭小</t>
  </si>
  <si>
    <t>東和小</t>
  </si>
  <si>
    <t>㈲鶴屋教販</t>
  </si>
  <si>
    <t>本宮小</t>
  </si>
  <si>
    <t>本宮まゆみ小</t>
  </si>
  <si>
    <t>五百川小</t>
  </si>
  <si>
    <t>岩根小</t>
  </si>
  <si>
    <t>糠沢小</t>
  </si>
  <si>
    <t>和田小</t>
  </si>
  <si>
    <t>白岩小</t>
  </si>
  <si>
    <t>大山小</t>
  </si>
  <si>
    <t>玉井小</t>
  </si>
  <si>
    <t>小浜小</t>
  </si>
  <si>
    <t>新殿小</t>
  </si>
  <si>
    <t xml:space="preserve">㈱日和田中村屋 </t>
  </si>
  <si>
    <t>日和田小</t>
  </si>
  <si>
    <t>高倉小</t>
  </si>
  <si>
    <t>湖南小</t>
  </si>
  <si>
    <t>東書</t>
  </si>
  <si>
    <t>岩瀬</t>
  </si>
  <si>
    <t>須賀川一小</t>
  </si>
  <si>
    <t>須賀川三小</t>
  </si>
  <si>
    <t>西袋一小</t>
  </si>
  <si>
    <t>西袋二小</t>
  </si>
  <si>
    <t>稲田小</t>
  </si>
  <si>
    <t>仁井田小</t>
  </si>
  <si>
    <t>須賀川養護</t>
  </si>
  <si>
    <t>田島小</t>
  </si>
  <si>
    <t>田島二小</t>
  </si>
  <si>
    <t>檜沢小</t>
  </si>
  <si>
    <t>荒海小</t>
  </si>
  <si>
    <t>旭田小</t>
  </si>
  <si>
    <t>江川小</t>
  </si>
  <si>
    <t>楢原小</t>
  </si>
  <si>
    <t>喜多方一小</t>
  </si>
  <si>
    <t>松山小</t>
  </si>
  <si>
    <t>上三宮小</t>
  </si>
  <si>
    <t>関柴小</t>
  </si>
  <si>
    <t>熊倉小</t>
  </si>
  <si>
    <t>豊川小</t>
  </si>
  <si>
    <t>慶徳小</t>
  </si>
  <si>
    <t>熱塩小</t>
  </si>
  <si>
    <t>加納小</t>
  </si>
  <si>
    <t>さくら小</t>
  </si>
  <si>
    <t>裏磐梯小</t>
  </si>
  <si>
    <t>㈲松本屋</t>
  </si>
  <si>
    <t>喜多方二小</t>
  </si>
  <si>
    <t>磐梯一小</t>
  </si>
  <si>
    <t>磐梯二小</t>
  </si>
  <si>
    <t>堂島小</t>
  </si>
  <si>
    <t>塩川小</t>
  </si>
  <si>
    <t>姥堂小</t>
  </si>
  <si>
    <t>駒形小</t>
  </si>
  <si>
    <t>笈川小</t>
  </si>
  <si>
    <t>㈲近江屋商店</t>
  </si>
  <si>
    <t>広瀬小</t>
  </si>
  <si>
    <t>柳津小</t>
  </si>
  <si>
    <t>勝常小</t>
  </si>
  <si>
    <t>㈲舟石書店</t>
  </si>
  <si>
    <t>高田小</t>
  </si>
  <si>
    <t>宮川小</t>
  </si>
  <si>
    <t>新鶴小</t>
  </si>
  <si>
    <t>㈲ドラック･イガラシ</t>
  </si>
  <si>
    <t>西山小</t>
  </si>
  <si>
    <t>三島小</t>
  </si>
  <si>
    <t>金山小</t>
  </si>
  <si>
    <t>横田小</t>
  </si>
  <si>
    <t>昭和小</t>
  </si>
  <si>
    <t>西白河･東白川</t>
  </si>
  <si>
    <t>棚倉小</t>
  </si>
  <si>
    <t>高野小</t>
  </si>
  <si>
    <t>山岡小</t>
  </si>
  <si>
    <t>社川小</t>
  </si>
  <si>
    <t>近津小</t>
  </si>
  <si>
    <t>塙小</t>
  </si>
  <si>
    <t>常豊小</t>
  </si>
  <si>
    <t>笹原小</t>
  </si>
  <si>
    <t>東舘小</t>
  </si>
  <si>
    <t>下関河内小</t>
  </si>
  <si>
    <t>関岡小</t>
  </si>
  <si>
    <t>内川小</t>
  </si>
  <si>
    <t>青生野小</t>
  </si>
  <si>
    <t>㈲関屋商店</t>
  </si>
  <si>
    <t>白河二小</t>
  </si>
  <si>
    <t>白河五小</t>
  </si>
  <si>
    <t>みさか小</t>
  </si>
  <si>
    <t>小田倉小</t>
  </si>
  <si>
    <t>米小</t>
  </si>
  <si>
    <t>羽太小</t>
  </si>
  <si>
    <t>川谷小</t>
  </si>
  <si>
    <t>泉崎一小</t>
  </si>
  <si>
    <t>泉崎二小</t>
  </si>
  <si>
    <t>㈲金子書店</t>
  </si>
  <si>
    <t>白河四小</t>
  </si>
  <si>
    <t>㈱昭和堂</t>
  </si>
  <si>
    <t>白河一小</t>
  </si>
  <si>
    <t>白河三小</t>
  </si>
  <si>
    <t>小田川小</t>
  </si>
  <si>
    <t>五箇小</t>
  </si>
  <si>
    <t>関辺小</t>
  </si>
  <si>
    <t>表郷小</t>
  </si>
  <si>
    <t>㈲仲西書店</t>
  </si>
  <si>
    <t>信夫一小</t>
  </si>
  <si>
    <t>信夫二小</t>
  </si>
  <si>
    <t>滑津小</t>
  </si>
  <si>
    <t>吉子川小</t>
  </si>
  <si>
    <t>中畑小</t>
  </si>
  <si>
    <t>三神小</t>
  </si>
  <si>
    <t>矢吹小</t>
  </si>
  <si>
    <t>善郷小</t>
  </si>
  <si>
    <t>㈲江戸屋書店</t>
  </si>
  <si>
    <t>石川</t>
  </si>
  <si>
    <t>石川小</t>
  </si>
  <si>
    <t>沢田小</t>
  </si>
  <si>
    <t>野木沢小</t>
  </si>
  <si>
    <t>玉川一小</t>
  </si>
  <si>
    <t>須釜小</t>
  </si>
  <si>
    <t>蓬田小</t>
  </si>
  <si>
    <t>小平小</t>
  </si>
  <si>
    <t>山上小</t>
  </si>
  <si>
    <t>石川養護</t>
  </si>
  <si>
    <t>芳賀支店</t>
  </si>
  <si>
    <t>石川・西白河･東白川</t>
  </si>
  <si>
    <t>浅川小</t>
  </si>
  <si>
    <t>里白石小</t>
  </si>
  <si>
    <t>山白石小</t>
  </si>
  <si>
    <t>小野田小</t>
  </si>
  <si>
    <t>釜子小</t>
  </si>
  <si>
    <t>鮫川小</t>
  </si>
  <si>
    <t xml:space="preserve">㈲赤井 </t>
  </si>
  <si>
    <t>高野小</t>
  </si>
  <si>
    <t>鬼生田小</t>
  </si>
  <si>
    <t>根木屋小</t>
  </si>
  <si>
    <t>田村</t>
  </si>
  <si>
    <t>㈲カネサン書店</t>
  </si>
  <si>
    <t>三丁目小</t>
  </si>
  <si>
    <t>芦沢小</t>
  </si>
  <si>
    <t>㈲小泉書店</t>
  </si>
  <si>
    <t>船引南小</t>
  </si>
  <si>
    <t>船引小</t>
  </si>
  <si>
    <t>美山小</t>
  </si>
  <si>
    <t>緑小</t>
  </si>
  <si>
    <t>瀬川小</t>
  </si>
  <si>
    <t>要田小</t>
  </si>
  <si>
    <t>滝根小</t>
  </si>
  <si>
    <t>菅谷小</t>
  </si>
  <si>
    <t>古道小</t>
  </si>
  <si>
    <t>岩井沢小</t>
  </si>
  <si>
    <t>関本小</t>
  </si>
  <si>
    <t>常葉小</t>
  </si>
  <si>
    <t>西向小</t>
  </si>
  <si>
    <t>守山小</t>
  </si>
  <si>
    <t>御代田小</t>
  </si>
  <si>
    <t>谷田川小</t>
  </si>
  <si>
    <t>田母神小</t>
  </si>
  <si>
    <t>栃山神小</t>
  </si>
  <si>
    <t>いわき</t>
  </si>
  <si>
    <t>渡辺小</t>
  </si>
  <si>
    <t>湯本一小</t>
  </si>
  <si>
    <t>湯本二小</t>
  </si>
  <si>
    <t>湯本三小</t>
  </si>
  <si>
    <t>長倉小</t>
  </si>
  <si>
    <t>磐崎小</t>
  </si>
  <si>
    <t>藤原小</t>
  </si>
  <si>
    <t>植田小</t>
  </si>
  <si>
    <t>汐見が丘小</t>
  </si>
  <si>
    <t>錦小</t>
  </si>
  <si>
    <t>錦東小</t>
  </si>
  <si>
    <t>菊田小</t>
  </si>
  <si>
    <t>上遠野小</t>
  </si>
  <si>
    <t>入遠野小</t>
  </si>
  <si>
    <t>田人一小</t>
  </si>
  <si>
    <t>田人二小</t>
  </si>
  <si>
    <t>石住小</t>
  </si>
  <si>
    <t>貝泊小</t>
  </si>
  <si>
    <t>㈱角忠</t>
  </si>
  <si>
    <t>平一小</t>
  </si>
  <si>
    <t>平二小</t>
  </si>
  <si>
    <t>平四小</t>
  </si>
  <si>
    <t>赤井小</t>
  </si>
  <si>
    <t>白水小</t>
  </si>
  <si>
    <t>内町小</t>
  </si>
  <si>
    <t>綴小</t>
  </si>
  <si>
    <t>御厩小</t>
  </si>
  <si>
    <t>高坂小</t>
  </si>
  <si>
    <t>宮小</t>
  </si>
  <si>
    <t>好間一小</t>
  </si>
  <si>
    <t>好間二小</t>
  </si>
  <si>
    <t>好間三小</t>
  </si>
  <si>
    <t>好間四小</t>
  </si>
  <si>
    <t>平養護（小）</t>
  </si>
  <si>
    <t>四倉小</t>
  </si>
  <si>
    <t>大浦小</t>
  </si>
  <si>
    <t>大野一小</t>
  </si>
  <si>
    <t>大野二小</t>
  </si>
  <si>
    <t>久之浜一小</t>
  </si>
  <si>
    <t>久之浜二小</t>
  </si>
  <si>
    <t>小川小</t>
  </si>
  <si>
    <t>小玉小</t>
  </si>
  <si>
    <t>㈲わかば</t>
  </si>
  <si>
    <t>豊間小</t>
  </si>
  <si>
    <t>小名浜一小</t>
  </si>
  <si>
    <t>小名浜二小</t>
  </si>
  <si>
    <t>小名浜三小</t>
  </si>
  <si>
    <t>小名浜東小</t>
  </si>
  <si>
    <t>小名浜西小</t>
  </si>
  <si>
    <t>鹿島小</t>
  </si>
  <si>
    <t>江名小</t>
  </si>
  <si>
    <t>永崎小</t>
  </si>
  <si>
    <t>泉小</t>
  </si>
  <si>
    <t>泉北小</t>
  </si>
  <si>
    <t>㈱菊地書店</t>
  </si>
  <si>
    <t>熊町小</t>
  </si>
  <si>
    <t>大野小</t>
  </si>
  <si>
    <t>富岡一小</t>
  </si>
  <si>
    <t>富岡二小</t>
  </si>
  <si>
    <t>川内小</t>
  </si>
  <si>
    <t>楢葉南小</t>
  </si>
  <si>
    <t>楢葉北小</t>
  </si>
  <si>
    <t>広野小</t>
  </si>
  <si>
    <t>双葉南小</t>
  </si>
  <si>
    <t>双葉北小</t>
  </si>
  <si>
    <t>富岡養護</t>
  </si>
  <si>
    <t>㈱ヤマニ書房</t>
  </si>
  <si>
    <t>平三小</t>
  </si>
  <si>
    <t>平五小</t>
  </si>
  <si>
    <t>平六小</t>
  </si>
  <si>
    <t>郷ヶ丘小</t>
  </si>
  <si>
    <t>中央台北小</t>
  </si>
  <si>
    <t>中央台南小</t>
  </si>
  <si>
    <t>中央台東小</t>
  </si>
  <si>
    <t>高久小</t>
  </si>
  <si>
    <t>夏井小</t>
  </si>
  <si>
    <t>川前小</t>
  </si>
  <si>
    <t>桶売小</t>
  </si>
  <si>
    <t>小白井小</t>
  </si>
  <si>
    <t>聾 平分</t>
  </si>
  <si>
    <t>いわき養護</t>
  </si>
  <si>
    <t>㈲コオリ</t>
  </si>
  <si>
    <t>浪江小</t>
  </si>
  <si>
    <t>幾世橋小</t>
  </si>
  <si>
    <t>請戸小</t>
  </si>
  <si>
    <t>大堀小</t>
  </si>
  <si>
    <t>苅野小</t>
  </si>
  <si>
    <t>津島小</t>
  </si>
  <si>
    <t>葛尾小</t>
  </si>
  <si>
    <t>新地小</t>
  </si>
  <si>
    <t>駒ヶ嶺小</t>
  </si>
  <si>
    <t>玉野小</t>
  </si>
  <si>
    <t>中村二小</t>
  </si>
  <si>
    <t>相馬養護</t>
  </si>
  <si>
    <t>㈱広文堂書店</t>
  </si>
  <si>
    <t>八幡小</t>
  </si>
  <si>
    <t>中村一小</t>
  </si>
  <si>
    <t>桜丘小</t>
  </si>
  <si>
    <t>飯豊小</t>
  </si>
  <si>
    <t>磯部小</t>
  </si>
  <si>
    <t>日立木小</t>
  </si>
  <si>
    <t>真野小</t>
  </si>
  <si>
    <t>八沢小</t>
  </si>
  <si>
    <t>上真野小</t>
  </si>
  <si>
    <t>舘岩小</t>
  </si>
  <si>
    <t>伊南小</t>
  </si>
  <si>
    <t>檜枝岐小</t>
  </si>
  <si>
    <t>只見小</t>
  </si>
  <si>
    <t>朝日小</t>
  </si>
  <si>
    <t>明和小</t>
  </si>
  <si>
    <t>山都小</t>
  </si>
  <si>
    <t>高郷小</t>
  </si>
  <si>
    <t>原町一小</t>
  </si>
  <si>
    <t>高平小</t>
  </si>
  <si>
    <t>石神一小</t>
  </si>
  <si>
    <t>石神二小</t>
  </si>
  <si>
    <t>㈲吾妻屋書店</t>
  </si>
  <si>
    <t>瀬上小</t>
  </si>
  <si>
    <t>余目小</t>
  </si>
  <si>
    <t>矢野目小</t>
  </si>
  <si>
    <t>原町二小</t>
  </si>
  <si>
    <t>原町三小</t>
  </si>
  <si>
    <t>大甕小</t>
  </si>
  <si>
    <t>太田小</t>
  </si>
  <si>
    <t>小高小</t>
  </si>
  <si>
    <t>福浦小</t>
  </si>
  <si>
    <t>金房小</t>
  </si>
  <si>
    <t>鳩原小</t>
  </si>
  <si>
    <t>城北小</t>
  </si>
  <si>
    <t>松長小</t>
  </si>
  <si>
    <t>㈲坂内書店</t>
  </si>
  <si>
    <t>謹教小</t>
  </si>
  <si>
    <t>永和小</t>
  </si>
  <si>
    <t>神指小</t>
  </si>
  <si>
    <t>勿来一小</t>
  </si>
  <si>
    <t>勿来二小</t>
  </si>
  <si>
    <t>勿来三小</t>
  </si>
  <si>
    <t>川部小</t>
  </si>
  <si>
    <t>浮金小</t>
  </si>
  <si>
    <t>小野新町小</t>
  </si>
  <si>
    <t>夏井一小</t>
  </si>
  <si>
    <t>翁島小</t>
  </si>
  <si>
    <t>千里小</t>
  </si>
  <si>
    <t>猪苗代小</t>
  </si>
  <si>
    <t>吾妻小</t>
  </si>
  <si>
    <t>長瀬小</t>
  </si>
  <si>
    <t>㈱岩瀬書店外商部郡山販売課</t>
  </si>
  <si>
    <t>行健小</t>
  </si>
  <si>
    <t>行健二小</t>
  </si>
  <si>
    <t>明健小</t>
  </si>
  <si>
    <t>小泉小</t>
  </si>
  <si>
    <t>行徳小</t>
  </si>
  <si>
    <t>㈲影山教材社</t>
  </si>
  <si>
    <t>富田小</t>
  </si>
  <si>
    <t>富田東小</t>
  </si>
  <si>
    <t>富田西小</t>
  </si>
  <si>
    <t>㈲郡山書店須賀川西店</t>
  </si>
  <si>
    <t>須賀川二小</t>
  </si>
  <si>
    <t>小塩江小</t>
  </si>
  <si>
    <t>阿武隈小</t>
  </si>
  <si>
    <t>大東小</t>
  </si>
  <si>
    <t>㈲水野教材社</t>
  </si>
  <si>
    <t>長沼小</t>
  </si>
  <si>
    <t>長沼東小</t>
  </si>
  <si>
    <t>白方小</t>
  </si>
  <si>
    <t>広戸小</t>
  </si>
  <si>
    <t>湯本小</t>
  </si>
  <si>
    <t>相馬</t>
  </si>
  <si>
    <t>喜多方三小</t>
  </si>
  <si>
    <t>古殿小</t>
  </si>
  <si>
    <t>双葉</t>
  </si>
  <si>
    <t>郡山昭和堂</t>
  </si>
  <si>
    <t>社会</t>
  </si>
  <si>
    <t>東書</t>
  </si>
  <si>
    <t>地図</t>
  </si>
  <si>
    <t>帝国</t>
  </si>
  <si>
    <t>家庭</t>
  </si>
  <si>
    <t>学研</t>
  </si>
  <si>
    <t>保健</t>
  </si>
  <si>
    <t>１・２上</t>
  </si>
  <si>
    <t>１・２下</t>
  </si>
  <si>
    <t>５・６上</t>
  </si>
  <si>
    <t>５・６下</t>
  </si>
  <si>
    <t>３・４上</t>
  </si>
  <si>
    <t>３・４下</t>
  </si>
  <si>
    <t>５・６</t>
  </si>
  <si>
    <t>３・４</t>
  </si>
  <si>
    <t>コード</t>
  </si>
  <si>
    <t>偶数</t>
  </si>
  <si>
    <t>帝国旧版</t>
  </si>
  <si>
    <t>☓</t>
  </si>
  <si>
    <t>☓</t>
  </si>
  <si>
    <t>×</t>
  </si>
  <si>
    <t>国立</t>
  </si>
  <si>
    <t>学図</t>
  </si>
  <si>
    <t>☓</t>
  </si>
  <si>
    <t>大笹生養護</t>
  </si>
  <si>
    <t>福島養護</t>
  </si>
  <si>
    <t>養護</t>
  </si>
  <si>
    <t>☓</t>
  </si>
  <si>
    <t>☓</t>
  </si>
  <si>
    <t>☓</t>
  </si>
  <si>
    <t>国見小</t>
  </si>
  <si>
    <t>掛田小</t>
  </si>
  <si>
    <t>小国小</t>
  </si>
  <si>
    <t>☓</t>
  </si>
  <si>
    <t>東書</t>
  </si>
  <si>
    <t>☓</t>
  </si>
  <si>
    <t>坂下南小</t>
  </si>
  <si>
    <t>坂下東小</t>
  </si>
  <si>
    <t>西会津小</t>
  </si>
  <si>
    <t>本郷小</t>
  </si>
  <si>
    <t>西郷養護</t>
  </si>
  <si>
    <t>三春小</t>
  </si>
  <si>
    <t>岩江小</t>
  </si>
  <si>
    <t>御木沢小</t>
  </si>
  <si>
    <t>中妻小</t>
  </si>
  <si>
    <t>中郷小</t>
  </si>
  <si>
    <t>☓</t>
  </si>
  <si>
    <t>大越小</t>
  </si>
  <si>
    <t>☓</t>
  </si>
  <si>
    <t>×</t>
  </si>
  <si>
    <t>聾 平分</t>
  </si>
  <si>
    <t>㈱広文堂書店南相馬営業所</t>
  </si>
  <si>
    <t>猪苗代養護</t>
  </si>
  <si>
    <t>郡山ザベリオ小</t>
  </si>
  <si>
    <t>☓</t>
  </si>
  <si>
    <t>柏城小</t>
  </si>
  <si>
    <t>白江小</t>
  </si>
  <si>
    <t>鏡石一小</t>
  </si>
  <si>
    <t>鏡石二小</t>
  </si>
  <si>
    <t>大里小</t>
  </si>
  <si>
    <t>牧本小</t>
  </si>
  <si>
    <t>米屋書店</t>
  </si>
  <si>
    <t>☓</t>
  </si>
  <si>
    <t>南郷小</t>
  </si>
  <si>
    <t>中央教材㈱</t>
  </si>
  <si>
    <t>1・2</t>
  </si>
  <si>
    <t>3・4</t>
  </si>
  <si>
    <t>5・6</t>
  </si>
  <si>
    <t>(株)福島県教科用図書販売所</t>
  </si>
  <si>
    <t>×（消費税相当分控除係数）×11％＝</t>
  </si>
  <si>
    <t>×</t>
  </si>
  <si>
    <t>＝</t>
  </si>
  <si>
    <t>国語</t>
  </si>
  <si>
    <t>☆</t>
  </si>
  <si>
    <t>☆☆</t>
  </si>
  <si>
    <t>☆☆☆</t>
  </si>
  <si>
    <t>算数</t>
  </si>
  <si>
    <t>☆☆(１)</t>
  </si>
  <si>
    <t>☆☆(２)</t>
  </si>
  <si>
    <t>音楽</t>
  </si>
  <si>
    <t>1上</t>
  </si>
  <si>
    <t>2上</t>
  </si>
  <si>
    <t>3上</t>
  </si>
  <si>
    <t>ことばのべんきょう</t>
  </si>
  <si>
    <t>平成２７年度　後期転学用【旧版・他】　無償教科書受領証明書取次別集計表(小学校用)</t>
  </si>
  <si>
    <t>　　　　　 お願い…○「受領証明書明細表」をそえて、３月８日まで提出して下さい。</t>
  </si>
  <si>
    <t>☓</t>
  </si>
  <si>
    <t>㈱ＳＡＳＹＵ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</si>
</sst>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00;[Red]\-#,##0.000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%"/>
    <numFmt numFmtId="184" formatCode="0.0_ 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u val="single"/>
      <sz val="22"/>
      <name val="HG明朝B"/>
      <family val="1"/>
    </font>
    <font>
      <u val="single"/>
      <sz val="24"/>
      <name val="ＭＳ 明朝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8"/>
      <name val="HG正楷書体-PRO"/>
      <family val="4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明朝"/>
      <family val="1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ck"/>
      <top style="thick"/>
      <bottom style="thick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double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double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medium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54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38" fontId="5" fillId="0" borderId="0" xfId="49" applyFont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49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8" fontId="0" fillId="0" borderId="0" xfId="49" applyFont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center" vertical="center" shrinkToFit="1"/>
    </xf>
    <xf numFmtId="38" fontId="0" fillId="0" borderId="0" xfId="49" applyFont="1" applyBorder="1" applyAlignment="1">
      <alignment vertical="center"/>
    </xf>
    <xf numFmtId="38" fontId="11" fillId="0" borderId="0" xfId="49" applyFont="1" applyAlignment="1">
      <alignment horizontal="left" vertical="center"/>
    </xf>
    <xf numFmtId="38" fontId="12" fillId="0" borderId="0" xfId="49" applyFont="1" applyAlignment="1">
      <alignment horizontal="left" vertical="center"/>
    </xf>
    <xf numFmtId="38" fontId="13" fillId="0" borderId="0" xfId="49" applyFont="1" applyAlignment="1">
      <alignment horizontal="left" vertical="center"/>
    </xf>
    <xf numFmtId="38" fontId="13" fillId="0" borderId="0" xfId="49" applyFont="1" applyAlignment="1">
      <alignment horizontal="center" vertical="center" shrinkToFit="1"/>
    </xf>
    <xf numFmtId="38" fontId="14" fillId="0" borderId="0" xfId="49" applyFont="1" applyAlignment="1">
      <alignment horizontal="center" vertical="center"/>
    </xf>
    <xf numFmtId="38" fontId="12" fillId="0" borderId="0" xfId="49" applyFont="1" applyBorder="1" applyAlignment="1">
      <alignment horizontal="left" vertical="center"/>
    </xf>
    <xf numFmtId="6" fontId="13" fillId="0" borderId="12" xfId="58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/>
    </xf>
    <xf numFmtId="38" fontId="13" fillId="0" borderId="14" xfId="49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38" fontId="13" fillId="0" borderId="18" xfId="49" applyFont="1" applyBorder="1" applyAlignment="1">
      <alignment vertical="center" shrinkToFit="1"/>
    </xf>
    <xf numFmtId="38" fontId="13" fillId="0" borderId="19" xfId="49" applyFont="1" applyBorder="1" applyAlignment="1">
      <alignment vertical="center" shrinkToFit="1"/>
    </xf>
    <xf numFmtId="38" fontId="13" fillId="0" borderId="20" xfId="49" applyFont="1" applyBorder="1" applyAlignment="1">
      <alignment vertical="center" shrinkToFit="1"/>
    </xf>
    <xf numFmtId="38" fontId="13" fillId="0" borderId="16" xfId="49" applyFont="1" applyBorder="1" applyAlignment="1">
      <alignment vertical="center" shrinkToFit="1"/>
    </xf>
    <xf numFmtId="38" fontId="13" fillId="0" borderId="21" xfId="49" applyFont="1" applyBorder="1" applyAlignment="1">
      <alignment vertical="center" shrinkToFit="1"/>
    </xf>
    <xf numFmtId="38" fontId="13" fillId="0" borderId="22" xfId="49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38" fontId="13" fillId="0" borderId="25" xfId="49" applyFont="1" applyBorder="1" applyAlignment="1">
      <alignment vertical="center" shrinkToFit="1"/>
    </xf>
    <xf numFmtId="38" fontId="13" fillId="0" borderId="10" xfId="49" applyFont="1" applyBorder="1" applyAlignment="1">
      <alignment vertical="center" shrinkToFit="1"/>
    </xf>
    <xf numFmtId="38" fontId="13" fillId="0" borderId="26" xfId="49" applyFont="1" applyBorder="1" applyAlignment="1">
      <alignment vertical="center" shrinkToFit="1"/>
    </xf>
    <xf numFmtId="38" fontId="13" fillId="0" borderId="27" xfId="49" applyFont="1" applyBorder="1" applyAlignment="1">
      <alignment vertical="center" shrinkToFit="1"/>
    </xf>
    <xf numFmtId="38" fontId="13" fillId="0" borderId="28" xfId="49" applyFont="1" applyBorder="1" applyAlignment="1">
      <alignment vertical="center" shrinkToFit="1"/>
    </xf>
    <xf numFmtId="38" fontId="13" fillId="0" borderId="29" xfId="49" applyFont="1" applyBorder="1" applyAlignment="1">
      <alignment vertical="center" shrinkToFit="1"/>
    </xf>
    <xf numFmtId="0" fontId="13" fillId="0" borderId="30" xfId="0" applyFont="1" applyBorder="1" applyAlignment="1">
      <alignment horizontal="center" vertical="center" shrinkToFit="1"/>
    </xf>
    <xf numFmtId="38" fontId="13" fillId="0" borderId="31" xfId="49" applyFont="1" applyBorder="1" applyAlignment="1">
      <alignment vertical="center" shrinkToFit="1"/>
    </xf>
    <xf numFmtId="38" fontId="13" fillId="0" borderId="32" xfId="49" applyFont="1" applyBorder="1" applyAlignment="1">
      <alignment vertical="center" shrinkToFit="1"/>
    </xf>
    <xf numFmtId="38" fontId="13" fillId="0" borderId="33" xfId="49" applyFont="1" applyBorder="1" applyAlignment="1">
      <alignment vertical="center" shrinkToFit="1"/>
    </xf>
    <xf numFmtId="38" fontId="13" fillId="0" borderId="30" xfId="49" applyFont="1" applyBorder="1" applyAlignment="1">
      <alignment vertical="center" shrinkToFit="1"/>
    </xf>
    <xf numFmtId="38" fontId="13" fillId="0" borderId="34" xfId="49" applyFont="1" applyBorder="1" applyAlignment="1">
      <alignment vertical="center" shrinkToFit="1"/>
    </xf>
    <xf numFmtId="38" fontId="13" fillId="0" borderId="35" xfId="49" applyFont="1" applyBorder="1" applyAlignment="1">
      <alignment vertical="center" shrinkToFit="1"/>
    </xf>
    <xf numFmtId="0" fontId="13" fillId="0" borderId="36" xfId="0" applyFont="1" applyBorder="1" applyAlignment="1">
      <alignment horizontal="center" vertical="center" shrinkToFit="1"/>
    </xf>
    <xf numFmtId="38" fontId="13" fillId="0" borderId="37" xfId="49" applyFont="1" applyBorder="1" applyAlignment="1">
      <alignment vertical="center" shrinkToFit="1"/>
    </xf>
    <xf numFmtId="38" fontId="13" fillId="0" borderId="38" xfId="49" applyFont="1" applyBorder="1" applyAlignment="1">
      <alignment vertical="center" shrinkToFit="1"/>
    </xf>
    <xf numFmtId="38" fontId="13" fillId="0" borderId="39" xfId="49" applyFont="1" applyBorder="1" applyAlignment="1">
      <alignment vertical="center" shrinkToFit="1"/>
    </xf>
    <xf numFmtId="38" fontId="13" fillId="0" borderId="23" xfId="49" applyFont="1" applyBorder="1" applyAlignment="1">
      <alignment vertical="center" shrinkToFit="1"/>
    </xf>
    <xf numFmtId="38" fontId="13" fillId="0" borderId="40" xfId="49" applyFont="1" applyBorder="1" applyAlignment="1">
      <alignment vertical="center" shrinkToFit="1"/>
    </xf>
    <xf numFmtId="38" fontId="13" fillId="0" borderId="41" xfId="49" applyFont="1" applyBorder="1" applyAlignment="1">
      <alignment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38" fontId="13" fillId="0" borderId="44" xfId="49" applyFont="1" applyBorder="1" applyAlignment="1">
      <alignment vertical="center" shrinkToFit="1"/>
    </xf>
    <xf numFmtId="38" fontId="13" fillId="0" borderId="45" xfId="49" applyFont="1" applyBorder="1" applyAlignment="1">
      <alignment vertical="center" shrinkToFit="1"/>
    </xf>
    <xf numFmtId="38" fontId="13" fillId="0" borderId="46" xfId="49" applyFont="1" applyBorder="1" applyAlignment="1">
      <alignment vertical="center" shrinkToFit="1"/>
    </xf>
    <xf numFmtId="38" fontId="13" fillId="0" borderId="47" xfId="49" applyFont="1" applyBorder="1" applyAlignment="1">
      <alignment vertical="center" shrinkToFit="1"/>
    </xf>
    <xf numFmtId="38" fontId="13" fillId="0" borderId="48" xfId="49" applyFont="1" applyBorder="1" applyAlignment="1">
      <alignment vertical="center" shrinkToFit="1"/>
    </xf>
    <xf numFmtId="38" fontId="13" fillId="0" borderId="49" xfId="49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center" vertical="center" shrinkToFit="1"/>
    </xf>
    <xf numFmtId="38" fontId="11" fillId="0" borderId="0" xfId="49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 textRotation="255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17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50" xfId="0" applyFill="1" applyBorder="1" applyAlignment="1">
      <alignment/>
    </xf>
    <xf numFmtId="0" fontId="0" fillId="0" borderId="52" xfId="0" applyFill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53" xfId="0" applyFont="1" applyBorder="1" applyAlignment="1">
      <alignment horizontal="center" vertical="center" shrinkToFit="1"/>
    </xf>
    <xf numFmtId="38" fontId="13" fillId="0" borderId="54" xfId="49" applyFont="1" applyBorder="1" applyAlignment="1">
      <alignment vertical="center" shrinkToFit="1"/>
    </xf>
    <xf numFmtId="38" fontId="13" fillId="0" borderId="55" xfId="49" applyFont="1" applyBorder="1" applyAlignment="1">
      <alignment vertical="center" shrinkToFit="1"/>
    </xf>
    <xf numFmtId="38" fontId="13" fillId="0" borderId="56" xfId="49" applyFont="1" applyBorder="1" applyAlignment="1">
      <alignment vertical="center" shrinkToFit="1"/>
    </xf>
    <xf numFmtId="38" fontId="13" fillId="0" borderId="53" xfId="49" applyFont="1" applyBorder="1" applyAlignment="1">
      <alignment vertical="center" shrinkToFit="1"/>
    </xf>
    <xf numFmtId="38" fontId="13" fillId="0" borderId="57" xfId="49" applyFont="1" applyBorder="1" applyAlignment="1">
      <alignment vertical="center" shrinkToFit="1"/>
    </xf>
    <xf numFmtId="38" fontId="13" fillId="0" borderId="58" xfId="49" applyFont="1" applyBorder="1" applyAlignment="1">
      <alignment vertical="center" shrinkToFit="1"/>
    </xf>
    <xf numFmtId="0" fontId="13" fillId="0" borderId="59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 shrinkToFit="1"/>
    </xf>
    <xf numFmtId="38" fontId="13" fillId="0" borderId="62" xfId="49" applyFont="1" applyBorder="1" applyAlignment="1">
      <alignment vertical="center" shrinkToFit="1"/>
    </xf>
    <xf numFmtId="38" fontId="13" fillId="0" borderId="63" xfId="49" applyFont="1" applyBorder="1" applyAlignment="1">
      <alignment vertical="center" shrinkToFit="1"/>
    </xf>
    <xf numFmtId="38" fontId="13" fillId="0" borderId="64" xfId="49" applyFont="1" applyBorder="1" applyAlignment="1">
      <alignment vertical="center" shrinkToFit="1"/>
    </xf>
    <xf numFmtId="38" fontId="13" fillId="0" borderId="60" xfId="49" applyFont="1" applyBorder="1" applyAlignment="1">
      <alignment vertical="center" shrinkToFit="1"/>
    </xf>
    <xf numFmtId="38" fontId="13" fillId="0" borderId="65" xfId="49" applyFont="1" applyBorder="1" applyAlignment="1">
      <alignment vertical="center" shrinkToFit="1"/>
    </xf>
    <xf numFmtId="38" fontId="13" fillId="0" borderId="66" xfId="49" applyFont="1" applyBorder="1" applyAlignment="1">
      <alignment vertical="center" shrinkToFit="1"/>
    </xf>
    <xf numFmtId="0" fontId="0" fillId="0" borderId="50" xfId="0" applyFont="1" applyFill="1" applyBorder="1" applyAlignment="1">
      <alignment vertical="center" shrinkToFit="1"/>
    </xf>
    <xf numFmtId="0" fontId="13" fillId="0" borderId="67" xfId="0" applyFont="1" applyBorder="1" applyAlignment="1">
      <alignment horizontal="center" vertical="center" shrinkToFit="1"/>
    </xf>
    <xf numFmtId="0" fontId="17" fillId="0" borderId="52" xfId="0" applyFont="1" applyFill="1" applyBorder="1" applyAlignment="1">
      <alignment/>
    </xf>
    <xf numFmtId="0" fontId="13" fillId="0" borderId="0" xfId="0" applyFont="1" applyBorder="1" applyAlignment="1">
      <alignment horizontal="center" vertical="center" shrinkToFit="1"/>
    </xf>
    <xf numFmtId="38" fontId="13" fillId="0" borderId="68" xfId="49" applyFont="1" applyBorder="1" applyAlignment="1">
      <alignment vertical="center" shrinkToFit="1"/>
    </xf>
    <xf numFmtId="38" fontId="13" fillId="0" borderId="69" xfId="49" applyFont="1" applyBorder="1" applyAlignment="1">
      <alignment vertical="center" shrinkToFit="1"/>
    </xf>
    <xf numFmtId="38" fontId="13" fillId="0" borderId="11" xfId="49" applyFont="1" applyBorder="1" applyAlignment="1">
      <alignment vertical="center" shrinkToFit="1"/>
    </xf>
    <xf numFmtId="38" fontId="13" fillId="0" borderId="70" xfId="49" applyFont="1" applyBorder="1" applyAlignment="1">
      <alignment vertical="center" shrinkToFit="1"/>
    </xf>
    <xf numFmtId="38" fontId="13" fillId="0" borderId="71" xfId="49" applyFont="1" applyBorder="1" applyAlignment="1">
      <alignment vertical="center" shrinkToFit="1"/>
    </xf>
    <xf numFmtId="38" fontId="13" fillId="0" borderId="72" xfId="49" applyFont="1" applyBorder="1" applyAlignment="1">
      <alignment vertical="center" shrinkToFit="1"/>
    </xf>
    <xf numFmtId="0" fontId="0" fillId="0" borderId="12" xfId="0" applyFont="1" applyBorder="1" applyAlignment="1">
      <alignment horizontal="center" vertical="top" textRotation="255" wrapText="1"/>
    </xf>
    <xf numFmtId="0" fontId="0" fillId="0" borderId="13" xfId="0" applyFont="1" applyBorder="1" applyAlignment="1">
      <alignment horizontal="center" vertical="top" textRotation="255" wrapText="1"/>
    </xf>
    <xf numFmtId="0" fontId="0" fillId="0" borderId="73" xfId="0" applyFont="1" applyBorder="1" applyAlignment="1">
      <alignment horizontal="center" vertical="top" textRotation="255" wrapText="1"/>
    </xf>
    <xf numFmtId="0" fontId="0" fillId="0" borderId="14" xfId="0" applyFont="1" applyBorder="1" applyAlignment="1">
      <alignment horizontal="center" vertical="top" textRotation="255" wrapText="1"/>
    </xf>
    <xf numFmtId="0" fontId="0" fillId="0" borderId="74" xfId="0" applyFont="1" applyBorder="1" applyAlignment="1">
      <alignment horizontal="center" vertical="top" textRotation="255" wrapText="1"/>
    </xf>
    <xf numFmtId="0" fontId="55" fillId="0" borderId="10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 shrinkToFit="1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3" fillId="0" borderId="15" xfId="0" applyFont="1" applyBorder="1" applyAlignment="1">
      <alignment horizontal="center" vertical="center" shrinkToFit="1"/>
    </xf>
    <xf numFmtId="0" fontId="13" fillId="0" borderId="69" xfId="0" applyFont="1" applyBorder="1" applyAlignment="1">
      <alignment vertical="center" textRotation="255" shrinkToFit="1"/>
    </xf>
    <xf numFmtId="0" fontId="13" fillId="0" borderId="10" xfId="0" applyFont="1" applyBorder="1" applyAlignment="1">
      <alignment vertical="center" textRotation="255" shrinkToFit="1"/>
    </xf>
    <xf numFmtId="0" fontId="18" fillId="0" borderId="25" xfId="0" applyFont="1" applyBorder="1" applyAlignment="1">
      <alignment vertical="top" textRotation="255" wrapText="1" shrinkToFit="1"/>
    </xf>
    <xf numFmtId="0" fontId="18" fillId="0" borderId="31" xfId="0" applyFont="1" applyBorder="1" applyAlignment="1">
      <alignment vertical="top" textRotation="255" wrapText="1" shrinkToFit="1"/>
    </xf>
    <xf numFmtId="0" fontId="13" fillId="0" borderId="32" xfId="0" applyFont="1" applyBorder="1" applyAlignment="1">
      <alignment vertical="center" textRotation="255" shrinkToFit="1"/>
    </xf>
    <xf numFmtId="0" fontId="13" fillId="0" borderId="75" xfId="0" applyFont="1" applyBorder="1" applyAlignment="1">
      <alignment horizontal="center" vertical="center" shrinkToFit="1"/>
    </xf>
    <xf numFmtId="0" fontId="13" fillId="0" borderId="76" xfId="0" applyFont="1" applyBorder="1" applyAlignment="1">
      <alignment horizontal="center" vertical="center" shrinkToFit="1"/>
    </xf>
    <xf numFmtId="0" fontId="13" fillId="0" borderId="38" xfId="0" applyFont="1" applyBorder="1" applyAlignment="1">
      <alignment vertical="center" textRotation="255" shrinkToFit="1"/>
    </xf>
    <xf numFmtId="0" fontId="13" fillId="0" borderId="12" xfId="0" applyFont="1" applyBorder="1" applyAlignment="1">
      <alignment vertical="center" textRotation="255" shrinkToFit="1"/>
    </xf>
    <xf numFmtId="0" fontId="13" fillId="0" borderId="13" xfId="0" applyFont="1" applyBorder="1" applyAlignment="1">
      <alignment vertical="center" textRotation="255" shrinkToFit="1"/>
    </xf>
    <xf numFmtId="0" fontId="13" fillId="0" borderId="14" xfId="0" applyFont="1" applyBorder="1" applyAlignment="1">
      <alignment horizontal="center" vertical="center" shrinkToFit="1"/>
    </xf>
    <xf numFmtId="38" fontId="13" fillId="0" borderId="12" xfId="49" applyFont="1" applyBorder="1" applyAlignment="1">
      <alignment vertical="center" shrinkToFit="1"/>
    </xf>
    <xf numFmtId="38" fontId="13" fillId="0" borderId="13" xfId="49" applyFont="1" applyBorder="1" applyAlignment="1">
      <alignment vertical="center" shrinkToFit="1"/>
    </xf>
    <xf numFmtId="38" fontId="13" fillId="0" borderId="73" xfId="49" applyFont="1" applyBorder="1" applyAlignment="1">
      <alignment vertical="center" shrinkToFit="1"/>
    </xf>
    <xf numFmtId="38" fontId="13" fillId="0" borderId="14" xfId="49" applyFont="1" applyBorder="1" applyAlignment="1">
      <alignment vertical="center" shrinkToFit="1"/>
    </xf>
    <xf numFmtId="38" fontId="13" fillId="0" borderId="74" xfId="49" applyFont="1" applyBorder="1" applyAlignment="1">
      <alignment vertical="center" shrinkToFit="1"/>
    </xf>
    <xf numFmtId="38" fontId="13" fillId="0" borderId="77" xfId="49" applyFont="1" applyBorder="1" applyAlignment="1">
      <alignment vertical="center" shrinkToFit="1"/>
    </xf>
    <xf numFmtId="0" fontId="13" fillId="0" borderId="78" xfId="0" applyFont="1" applyBorder="1" applyAlignment="1">
      <alignment horizontal="center" vertical="center" shrinkToFit="1"/>
    </xf>
    <xf numFmtId="0" fontId="13" fillId="0" borderId="70" xfId="0" applyFont="1" applyBorder="1" applyAlignment="1">
      <alignment horizontal="center" vertical="center" shrinkToFit="1"/>
    </xf>
    <xf numFmtId="0" fontId="13" fillId="0" borderId="63" xfId="0" applyFont="1" applyBorder="1" applyAlignment="1">
      <alignment vertical="center" textRotation="255" shrinkToFit="1"/>
    </xf>
    <xf numFmtId="0" fontId="0" fillId="0" borderId="77" xfId="0" applyBorder="1" applyAlignment="1">
      <alignment horizontal="center" vertical="top" textRotation="255" wrapText="1"/>
    </xf>
    <xf numFmtId="0" fontId="5" fillId="34" borderId="10" xfId="0" applyFont="1" applyFill="1" applyBorder="1" applyAlignment="1">
      <alignment vertical="center"/>
    </xf>
    <xf numFmtId="0" fontId="0" fillId="0" borderId="50" xfId="0" applyFont="1" applyBorder="1" applyAlignment="1">
      <alignment/>
    </xf>
    <xf numFmtId="0" fontId="0" fillId="35" borderId="50" xfId="0" applyFill="1" applyBorder="1" applyAlignment="1">
      <alignment/>
    </xf>
    <xf numFmtId="0" fontId="0" fillId="0" borderId="36" xfId="0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0" fillId="0" borderId="79" xfId="0" applyFont="1" applyBorder="1" applyAlignment="1">
      <alignment horizontal="center" vertical="top" textRotation="255" wrapText="1"/>
    </xf>
    <xf numFmtId="38" fontId="13" fillId="0" borderId="80" xfId="49" applyFont="1" applyBorder="1" applyAlignment="1">
      <alignment vertical="center" shrinkToFit="1"/>
    </xf>
    <xf numFmtId="38" fontId="13" fillId="0" borderId="81" xfId="49" applyFont="1" applyBorder="1" applyAlignment="1">
      <alignment vertical="center" shrinkToFit="1"/>
    </xf>
    <xf numFmtId="38" fontId="13" fillId="0" borderId="79" xfId="49" applyFont="1" applyBorder="1" applyAlignment="1">
      <alignment vertical="center" shrinkToFit="1"/>
    </xf>
    <xf numFmtId="38" fontId="13" fillId="0" borderId="82" xfId="49" applyFont="1" applyBorder="1" applyAlignment="1">
      <alignment vertical="center" shrinkToFit="1"/>
    </xf>
    <xf numFmtId="38" fontId="13" fillId="0" borderId="83" xfId="49" applyFont="1" applyBorder="1" applyAlignment="1">
      <alignment vertical="center" shrinkToFit="1"/>
    </xf>
    <xf numFmtId="38" fontId="13" fillId="0" borderId="84" xfId="49" applyFont="1" applyBorder="1" applyAlignment="1">
      <alignment vertical="center" shrinkToFit="1"/>
    </xf>
    <xf numFmtId="38" fontId="13" fillId="0" borderId="85" xfId="49" applyFont="1" applyBorder="1" applyAlignment="1">
      <alignment vertical="center" shrinkToFit="1"/>
    </xf>
    <xf numFmtId="38" fontId="13" fillId="0" borderId="86" xfId="49" applyFont="1" applyBorder="1" applyAlignment="1">
      <alignment vertical="center" shrinkToFit="1"/>
    </xf>
    <xf numFmtId="38" fontId="13" fillId="0" borderId="87" xfId="49" applyFont="1" applyBorder="1" applyAlignment="1">
      <alignment vertical="center" shrinkToFit="1"/>
    </xf>
    <xf numFmtId="0" fontId="13" fillId="0" borderId="88" xfId="0" applyFont="1" applyBorder="1" applyAlignment="1">
      <alignment horizontal="center" vertical="center" shrinkToFit="1"/>
    </xf>
    <xf numFmtId="0" fontId="18" fillId="0" borderId="37" xfId="0" applyFont="1" applyBorder="1" applyAlignment="1">
      <alignment vertical="top" textRotation="255" wrapText="1" shrinkToFit="1"/>
    </xf>
    <xf numFmtId="0" fontId="13" fillId="0" borderId="89" xfId="0" applyFont="1" applyBorder="1" applyAlignment="1">
      <alignment horizontal="center" vertical="center" shrinkToFit="1"/>
    </xf>
    <xf numFmtId="0" fontId="13" fillId="0" borderId="19" xfId="0" applyFont="1" applyBorder="1" applyAlignment="1">
      <alignment vertical="center" textRotation="255" shrinkToFit="1"/>
    </xf>
    <xf numFmtId="0" fontId="0" fillId="15" borderId="50" xfId="0" applyFill="1" applyBorder="1" applyAlignment="1">
      <alignment/>
    </xf>
    <xf numFmtId="0" fontId="0" fillId="0" borderId="90" xfId="0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center" shrinkToFit="1"/>
    </xf>
    <xf numFmtId="38" fontId="0" fillId="0" borderId="0" xfId="49" applyFont="1" applyBorder="1" applyAlignment="1">
      <alignment horizontal="left" vertical="center"/>
    </xf>
    <xf numFmtId="0" fontId="13" fillId="0" borderId="91" xfId="0" applyFont="1" applyBorder="1" applyAlignment="1">
      <alignment horizontal="center" vertical="center" textRotation="255" shrinkToFit="1"/>
    </xf>
    <xf numFmtId="0" fontId="13" fillId="0" borderId="69" xfId="0" applyFont="1" applyBorder="1" applyAlignment="1">
      <alignment horizontal="center" vertical="center" textRotation="255" shrinkToFit="1"/>
    </xf>
    <xf numFmtId="0" fontId="13" fillId="0" borderId="45" xfId="0" applyFont="1" applyBorder="1" applyAlignment="1">
      <alignment horizontal="center" vertical="center" textRotation="255" shrinkToFit="1"/>
    </xf>
    <xf numFmtId="0" fontId="13" fillId="0" borderId="92" xfId="0" applyFont="1" applyBorder="1" applyAlignment="1">
      <alignment horizontal="center" vertical="center" textRotation="255" shrinkToFit="1"/>
    </xf>
    <xf numFmtId="0" fontId="13" fillId="0" borderId="68" xfId="0" applyFont="1" applyBorder="1" applyAlignment="1">
      <alignment horizontal="center" vertical="center" textRotation="255" shrinkToFit="1"/>
    </xf>
    <xf numFmtId="0" fontId="13" fillId="0" borderId="44" xfId="0" applyFont="1" applyBorder="1" applyAlignment="1">
      <alignment horizontal="center" vertical="center" textRotation="255" shrinkToFit="1"/>
    </xf>
    <xf numFmtId="38" fontId="13" fillId="0" borderId="93" xfId="0" applyNumberFormat="1" applyFont="1" applyBorder="1" applyAlignment="1">
      <alignment horizontal="center" vertical="center"/>
    </xf>
    <xf numFmtId="38" fontId="13" fillId="0" borderId="94" xfId="0" applyNumberFormat="1" applyFont="1" applyBorder="1" applyAlignment="1">
      <alignment horizontal="center" vertical="center"/>
    </xf>
    <xf numFmtId="38" fontId="13" fillId="0" borderId="95" xfId="0" applyNumberFormat="1" applyFont="1" applyBorder="1" applyAlignment="1">
      <alignment horizontal="center" vertical="center"/>
    </xf>
    <xf numFmtId="38" fontId="13" fillId="0" borderId="39" xfId="0" applyNumberFormat="1" applyFont="1" applyBorder="1" applyAlignment="1">
      <alignment horizontal="center" vertical="center"/>
    </xf>
    <xf numFmtId="38" fontId="13" fillId="0" borderId="36" xfId="0" applyNumberFormat="1" applyFont="1" applyBorder="1" applyAlignment="1">
      <alignment horizontal="center" vertical="center"/>
    </xf>
    <xf numFmtId="38" fontId="13" fillId="0" borderId="40" xfId="0" applyNumberFormat="1" applyFont="1" applyBorder="1" applyAlignment="1">
      <alignment horizontal="center" vertical="center"/>
    </xf>
    <xf numFmtId="183" fontId="13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8" fontId="11" fillId="0" borderId="93" xfId="49" applyNumberFormat="1" applyFont="1" applyBorder="1" applyAlignment="1">
      <alignment horizontal="center" vertical="center"/>
    </xf>
    <xf numFmtId="38" fontId="11" fillId="0" borderId="94" xfId="49" applyNumberFormat="1" applyFont="1" applyBorder="1" applyAlignment="1">
      <alignment horizontal="center" vertical="center"/>
    </xf>
    <xf numFmtId="38" fontId="11" fillId="0" borderId="95" xfId="49" applyNumberFormat="1" applyFont="1" applyBorder="1" applyAlignment="1">
      <alignment horizontal="center" vertical="center"/>
    </xf>
    <xf numFmtId="38" fontId="11" fillId="0" borderId="39" xfId="49" applyNumberFormat="1" applyFont="1" applyBorder="1" applyAlignment="1">
      <alignment horizontal="center" vertical="center"/>
    </xf>
    <xf numFmtId="38" fontId="11" fillId="0" borderId="36" xfId="49" applyNumberFormat="1" applyFont="1" applyBorder="1" applyAlignment="1">
      <alignment horizontal="center" vertical="center"/>
    </xf>
    <xf numFmtId="38" fontId="11" fillId="0" borderId="40" xfId="49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shrinkToFit="1"/>
    </xf>
    <xf numFmtId="0" fontId="15" fillId="0" borderId="71" xfId="0" applyFont="1" applyBorder="1" applyAlignment="1">
      <alignment horizontal="left" vertical="center" shrinkToFit="1"/>
    </xf>
    <xf numFmtId="0" fontId="15" fillId="0" borderId="36" xfId="0" applyFont="1" applyBorder="1" applyAlignment="1">
      <alignment horizontal="left" vertical="center" shrinkToFit="1"/>
    </xf>
    <xf numFmtId="0" fontId="15" fillId="0" borderId="4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 textRotation="255" shrinkToFit="1"/>
    </xf>
    <xf numFmtId="38" fontId="11" fillId="0" borderId="43" xfId="49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right" vertical="center" shrinkToFit="1"/>
    </xf>
    <xf numFmtId="38" fontId="0" fillId="0" borderId="26" xfId="49" applyFont="1" applyBorder="1" applyAlignment="1">
      <alignment horizontal="center" vertical="center" shrinkToFit="1"/>
    </xf>
    <xf numFmtId="38" fontId="0" fillId="0" borderId="28" xfId="49" applyFont="1" applyBorder="1" applyAlignment="1">
      <alignment horizontal="center" vertical="center" shrinkToFit="1"/>
    </xf>
    <xf numFmtId="38" fontId="11" fillId="0" borderId="0" xfId="49" applyFont="1" applyAlignment="1">
      <alignment horizontal="right" vertical="center" shrinkToFit="1"/>
    </xf>
    <xf numFmtId="38" fontId="13" fillId="0" borderId="97" xfId="49" applyFont="1" applyBorder="1" applyAlignment="1">
      <alignment horizontal="center" vertical="center" shrinkToFit="1"/>
    </xf>
    <xf numFmtId="38" fontId="13" fillId="0" borderId="98" xfId="49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" fillId="0" borderId="99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00" xfId="0" applyFont="1" applyBorder="1" applyAlignment="1">
      <alignment horizontal="center" vertical="center" shrinkToFit="1"/>
    </xf>
    <xf numFmtId="38" fontId="0" fillId="0" borderId="101" xfId="49" applyFont="1" applyBorder="1" applyAlignment="1">
      <alignment horizontal="center" vertical="center"/>
    </xf>
    <xf numFmtId="38" fontId="0" fillId="0" borderId="102" xfId="49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-jyury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小学校データ"/>
      <sheetName val="小学校"/>
      <sheetName val="養護学校扱い"/>
    </sheetNames>
    <sheetDataSet>
      <sheetData sheetId="0">
        <row r="3">
          <cell r="B3">
            <v>0</v>
          </cell>
          <cell r="C3">
            <v>0</v>
          </cell>
          <cell r="D3" t="str">
            <v>須賀川養護医大分校</v>
          </cell>
          <cell r="E3" t="str">
            <v>東書</v>
          </cell>
          <cell r="F3">
            <v>10103</v>
          </cell>
          <cell r="G3">
            <v>307</v>
          </cell>
          <cell r="H3">
            <v>396</v>
          </cell>
          <cell r="I3">
            <v>380</v>
          </cell>
          <cell r="J3">
            <v>295</v>
          </cell>
          <cell r="K3">
            <v>648</v>
          </cell>
          <cell r="L3">
            <v>648</v>
          </cell>
          <cell r="M3" t="str">
            <v>東書</v>
          </cell>
          <cell r="N3">
            <v>307</v>
          </cell>
          <cell r="O3">
            <v>396</v>
          </cell>
          <cell r="P3">
            <v>380</v>
          </cell>
          <cell r="Q3">
            <v>295</v>
          </cell>
          <cell r="R3">
            <v>648</v>
          </cell>
          <cell r="S3">
            <v>648</v>
          </cell>
          <cell r="T3" t="str">
            <v>東書</v>
          </cell>
          <cell r="U3" t="str">
            <v>東書</v>
          </cell>
          <cell r="V3">
            <v>157</v>
          </cell>
          <cell r="W3" t="str">
            <v>東書</v>
          </cell>
          <cell r="X3">
            <v>30301</v>
          </cell>
          <cell r="Y3">
            <v>540</v>
          </cell>
          <cell r="Z3">
            <v>815</v>
          </cell>
          <cell r="AA3">
            <v>299</v>
          </cell>
          <cell r="AB3">
            <v>408</v>
          </cell>
          <cell r="AD3">
            <v>815</v>
          </cell>
          <cell r="AE3">
            <v>349</v>
          </cell>
          <cell r="AF3">
            <v>295</v>
          </cell>
          <cell r="AG3" t="str">
            <v>帝国</v>
          </cell>
          <cell r="AH3">
            <v>40402</v>
          </cell>
          <cell r="AI3">
            <v>460</v>
          </cell>
          <cell r="AJ3" t="str">
            <v>帝国旧版</v>
          </cell>
          <cell r="AK3" t="str">
            <v>×</v>
          </cell>
          <cell r="AL3">
            <v>423</v>
          </cell>
          <cell r="AM3" t="str">
            <v>東書</v>
          </cell>
          <cell r="AN3">
            <v>50101</v>
          </cell>
          <cell r="AO3">
            <v>175</v>
          </cell>
          <cell r="AP3">
            <v>341</v>
          </cell>
          <cell r="AQ3">
            <v>384</v>
          </cell>
          <cell r="AR3">
            <v>312</v>
          </cell>
          <cell r="AS3">
            <v>329</v>
          </cell>
          <cell r="AT3">
            <v>648</v>
          </cell>
          <cell r="AU3">
            <v>144</v>
          </cell>
          <cell r="AV3">
            <v>307</v>
          </cell>
          <cell r="AW3">
            <v>373</v>
          </cell>
          <cell r="AX3">
            <v>287</v>
          </cell>
          <cell r="AY3">
            <v>319</v>
          </cell>
          <cell r="AZ3" t="str">
            <v>☓</v>
          </cell>
          <cell r="BA3" t="str">
            <v>東書</v>
          </cell>
          <cell r="BB3">
            <v>60301</v>
          </cell>
          <cell r="BC3">
            <v>622</v>
          </cell>
          <cell r="BD3">
            <v>859</v>
          </cell>
          <cell r="BE3">
            <v>951</v>
          </cell>
          <cell r="BF3">
            <v>951</v>
          </cell>
          <cell r="BK3" t="str">
            <v>東書</v>
          </cell>
          <cell r="BL3">
            <v>906</v>
          </cell>
          <cell r="BN3">
            <v>826</v>
          </cell>
          <cell r="BO3" t="str">
            <v>教芸</v>
          </cell>
          <cell r="BP3" t="str">
            <v>教芸</v>
          </cell>
          <cell r="BQ3">
            <v>214</v>
          </cell>
          <cell r="BR3" t="str">
            <v>日文</v>
          </cell>
          <cell r="BS3">
            <v>213</v>
          </cell>
          <cell r="BT3">
            <v>213</v>
          </cell>
          <cell r="BU3" t="str">
            <v>開隆堂</v>
          </cell>
          <cell r="BV3">
            <v>100502</v>
          </cell>
          <cell r="BW3">
            <v>273</v>
          </cell>
          <cell r="BX3" t="str">
            <v>東書</v>
          </cell>
          <cell r="BY3">
            <v>110301</v>
          </cell>
          <cell r="BZ3">
            <v>207</v>
          </cell>
          <cell r="CC3" t="str">
            <v>福島･伊達･安達</v>
          </cell>
          <cell r="CD3" t="str">
            <v>医大分校</v>
          </cell>
        </row>
        <row r="4">
          <cell r="B4">
            <v>10</v>
          </cell>
          <cell r="C4">
            <v>1</v>
          </cell>
          <cell r="D4" t="str">
            <v>㈱西沢書店</v>
          </cell>
          <cell r="E4" t="str">
            <v>東書</v>
          </cell>
          <cell r="F4">
            <v>10103</v>
          </cell>
          <cell r="G4">
            <v>307</v>
          </cell>
          <cell r="H4">
            <v>396</v>
          </cell>
          <cell r="I4">
            <v>380</v>
          </cell>
          <cell r="J4">
            <v>295</v>
          </cell>
          <cell r="K4">
            <v>648</v>
          </cell>
          <cell r="L4">
            <v>648</v>
          </cell>
          <cell r="M4" t="str">
            <v>東書</v>
          </cell>
          <cell r="N4">
            <v>307</v>
          </cell>
          <cell r="O4">
            <v>396</v>
          </cell>
          <cell r="P4">
            <v>380</v>
          </cell>
          <cell r="Q4">
            <v>295</v>
          </cell>
          <cell r="R4">
            <v>648</v>
          </cell>
          <cell r="S4">
            <v>648</v>
          </cell>
          <cell r="T4" t="str">
            <v>東書</v>
          </cell>
          <cell r="U4" t="str">
            <v>東書</v>
          </cell>
          <cell r="V4">
            <v>157</v>
          </cell>
          <cell r="W4" t="str">
            <v>東書</v>
          </cell>
          <cell r="X4">
            <v>30301</v>
          </cell>
          <cell r="Y4">
            <v>540</v>
          </cell>
          <cell r="Z4">
            <v>815</v>
          </cell>
          <cell r="AA4">
            <v>299</v>
          </cell>
          <cell r="AB4">
            <v>408</v>
          </cell>
          <cell r="AD4">
            <v>815</v>
          </cell>
          <cell r="AE4">
            <v>349</v>
          </cell>
          <cell r="AF4">
            <v>295</v>
          </cell>
          <cell r="AG4" t="str">
            <v>帝国</v>
          </cell>
          <cell r="AH4">
            <v>40402</v>
          </cell>
          <cell r="AI4">
            <v>460</v>
          </cell>
          <cell r="AJ4" t="str">
            <v>帝国旧版</v>
          </cell>
          <cell r="AK4" t="str">
            <v>×</v>
          </cell>
          <cell r="AL4">
            <v>423</v>
          </cell>
          <cell r="AM4" t="str">
            <v>東書</v>
          </cell>
          <cell r="AN4">
            <v>50101</v>
          </cell>
          <cell r="AO4">
            <v>175</v>
          </cell>
          <cell r="AP4">
            <v>341</v>
          </cell>
          <cell r="AQ4">
            <v>384</v>
          </cell>
          <cell r="AR4">
            <v>312</v>
          </cell>
          <cell r="AS4">
            <v>329</v>
          </cell>
          <cell r="AT4">
            <v>648</v>
          </cell>
          <cell r="AU4">
            <v>144</v>
          </cell>
          <cell r="AV4">
            <v>307</v>
          </cell>
          <cell r="AW4">
            <v>373</v>
          </cell>
          <cell r="AX4">
            <v>287</v>
          </cell>
          <cell r="AY4">
            <v>319</v>
          </cell>
          <cell r="AZ4" t="str">
            <v>☓</v>
          </cell>
          <cell r="BA4" t="str">
            <v>東書</v>
          </cell>
          <cell r="BB4">
            <v>60301</v>
          </cell>
          <cell r="BC4">
            <v>622</v>
          </cell>
          <cell r="BD4">
            <v>859</v>
          </cell>
          <cell r="BE4">
            <v>951</v>
          </cell>
          <cell r="BF4">
            <v>951</v>
          </cell>
          <cell r="BK4" t="str">
            <v>東書</v>
          </cell>
          <cell r="BL4">
            <v>906</v>
          </cell>
          <cell r="BN4">
            <v>826</v>
          </cell>
          <cell r="BO4" t="str">
            <v>教芸</v>
          </cell>
          <cell r="BP4" t="str">
            <v>教芸</v>
          </cell>
          <cell r="BQ4">
            <v>214</v>
          </cell>
          <cell r="BR4" t="str">
            <v>日文</v>
          </cell>
          <cell r="BS4">
            <v>213</v>
          </cell>
          <cell r="BT4">
            <v>213</v>
          </cell>
          <cell r="BU4" t="str">
            <v>開隆堂</v>
          </cell>
          <cell r="BV4">
            <v>100502</v>
          </cell>
          <cell r="BW4">
            <v>273</v>
          </cell>
          <cell r="BX4" t="str">
            <v>東書</v>
          </cell>
          <cell r="BY4">
            <v>110301</v>
          </cell>
          <cell r="BZ4">
            <v>207</v>
          </cell>
          <cell r="CC4" t="str">
            <v>福島･伊達･安達</v>
          </cell>
          <cell r="CD4" t="str">
            <v>福島二小</v>
          </cell>
          <cell r="CE4" t="str">
            <v>福島三小</v>
          </cell>
          <cell r="CF4" t="str">
            <v>渡利小</v>
          </cell>
          <cell r="CG4" t="str">
            <v>南向台小</v>
          </cell>
          <cell r="CH4" t="str">
            <v>杉妻小</v>
          </cell>
          <cell r="CI4" t="str">
            <v>蓬莱小</v>
          </cell>
          <cell r="CJ4" t="str">
            <v>蓬莱東小</v>
          </cell>
          <cell r="CK4" t="str">
            <v>土湯小</v>
          </cell>
          <cell r="CL4" t="str">
            <v>荒井小</v>
          </cell>
          <cell r="CM4" t="str">
            <v>佐倉小</v>
          </cell>
          <cell r="CN4" t="str">
            <v>松川小</v>
          </cell>
          <cell r="CO4" t="str">
            <v>水原小</v>
          </cell>
          <cell r="CP4" t="str">
            <v>金谷川小</v>
          </cell>
          <cell r="CQ4" t="str">
            <v>下川崎小</v>
          </cell>
          <cell r="CR4" t="str">
            <v>鳥川小</v>
          </cell>
          <cell r="CS4" t="str">
            <v>大森小</v>
          </cell>
          <cell r="CT4" t="str">
            <v>平田小</v>
          </cell>
          <cell r="CU4" t="str">
            <v>平石小</v>
          </cell>
          <cell r="CV4" t="str">
            <v>飯野小</v>
          </cell>
          <cell r="CW4" t="str">
            <v>大久保小</v>
          </cell>
          <cell r="CX4" t="str">
            <v>青木小</v>
          </cell>
          <cell r="CY4" t="str">
            <v>附属小</v>
          </cell>
          <cell r="CZ4" t="str">
            <v>聖母小</v>
          </cell>
        </row>
        <row r="5">
          <cell r="B5">
            <v>12</v>
          </cell>
          <cell r="C5">
            <v>1</v>
          </cell>
          <cell r="D5" t="str">
            <v>㈱西沢書店</v>
          </cell>
          <cell r="E5" t="str">
            <v>×</v>
          </cell>
          <cell r="F5">
            <v>10103</v>
          </cell>
          <cell r="G5" t="str">
            <v>×</v>
          </cell>
          <cell r="H5" t="str">
            <v>×</v>
          </cell>
          <cell r="I5" t="str">
            <v>×</v>
          </cell>
          <cell r="J5" t="str">
            <v>×</v>
          </cell>
          <cell r="K5" t="str">
            <v>×</v>
          </cell>
          <cell r="L5" t="str">
            <v>×</v>
          </cell>
          <cell r="M5" t="str">
            <v>×</v>
          </cell>
          <cell r="N5" t="str">
            <v>×</v>
          </cell>
          <cell r="O5" t="str">
            <v>×</v>
          </cell>
          <cell r="P5" t="str">
            <v>×</v>
          </cell>
          <cell r="Q5" t="str">
            <v>×</v>
          </cell>
          <cell r="R5" t="str">
            <v>×</v>
          </cell>
          <cell r="S5" t="str">
            <v>×</v>
          </cell>
          <cell r="T5" t="str">
            <v>×</v>
          </cell>
          <cell r="U5" t="str">
            <v>×</v>
          </cell>
          <cell r="V5" t="str">
            <v>×</v>
          </cell>
          <cell r="W5" t="str">
            <v>×</v>
          </cell>
          <cell r="X5">
            <v>30301</v>
          </cell>
          <cell r="Y5" t="str">
            <v>×</v>
          </cell>
          <cell r="Z5" t="str">
            <v>×</v>
          </cell>
          <cell r="AA5" t="str">
            <v>×</v>
          </cell>
          <cell r="AB5" t="str">
            <v>×</v>
          </cell>
          <cell r="AD5" t="str">
            <v>×</v>
          </cell>
          <cell r="AE5" t="str">
            <v>×</v>
          </cell>
          <cell r="AF5" t="str">
            <v>×</v>
          </cell>
          <cell r="AG5" t="str">
            <v>×</v>
          </cell>
          <cell r="AH5">
            <v>40402</v>
          </cell>
          <cell r="AI5" t="str">
            <v>×</v>
          </cell>
          <cell r="AJ5" t="str">
            <v>×</v>
          </cell>
          <cell r="AK5" t="str">
            <v>×</v>
          </cell>
          <cell r="AL5" t="str">
            <v>×</v>
          </cell>
          <cell r="AM5" t="str">
            <v>学図</v>
          </cell>
          <cell r="AN5">
            <v>50101</v>
          </cell>
          <cell r="AO5">
            <v>319</v>
          </cell>
          <cell r="AP5">
            <v>337</v>
          </cell>
          <cell r="AQ5">
            <v>379</v>
          </cell>
          <cell r="AR5">
            <v>312</v>
          </cell>
          <cell r="AS5">
            <v>648</v>
          </cell>
          <cell r="AT5">
            <v>544</v>
          </cell>
          <cell r="AU5" t="str">
            <v>☓</v>
          </cell>
          <cell r="AV5">
            <v>311</v>
          </cell>
          <cell r="AW5">
            <v>378</v>
          </cell>
          <cell r="AX5">
            <v>287</v>
          </cell>
          <cell r="AY5">
            <v>0</v>
          </cell>
          <cell r="AZ5">
            <v>104</v>
          </cell>
          <cell r="BA5" t="str">
            <v>×</v>
          </cell>
          <cell r="BB5">
            <v>60301</v>
          </cell>
          <cell r="BC5" t="str">
            <v>×</v>
          </cell>
          <cell r="BD5" t="str">
            <v>×</v>
          </cell>
          <cell r="BE5" t="str">
            <v>×</v>
          </cell>
          <cell r="BF5" t="str">
            <v>×</v>
          </cell>
          <cell r="BH5" t="str">
            <v>×</v>
          </cell>
          <cell r="BI5" t="str">
            <v>×</v>
          </cell>
          <cell r="BJ5" t="str">
            <v>×</v>
          </cell>
          <cell r="BK5" t="str">
            <v>×</v>
          </cell>
          <cell r="BL5" t="str">
            <v>×</v>
          </cell>
          <cell r="BN5" t="str">
            <v>×</v>
          </cell>
          <cell r="BO5" t="str">
            <v>×</v>
          </cell>
          <cell r="BP5" t="str">
            <v>×</v>
          </cell>
          <cell r="BQ5" t="str">
            <v>×</v>
          </cell>
          <cell r="BR5" t="str">
            <v>開隆堂</v>
          </cell>
          <cell r="BS5">
            <v>213</v>
          </cell>
          <cell r="BT5">
            <v>213</v>
          </cell>
          <cell r="BU5" t="str">
            <v>×</v>
          </cell>
          <cell r="BV5">
            <v>100502</v>
          </cell>
          <cell r="BW5" t="str">
            <v>×</v>
          </cell>
          <cell r="BX5" t="str">
            <v>東書</v>
          </cell>
          <cell r="BY5">
            <v>110301</v>
          </cell>
          <cell r="BZ5">
            <v>207</v>
          </cell>
          <cell r="CC5" t="str">
            <v>国立</v>
          </cell>
          <cell r="CD5" t="str">
            <v>附属小</v>
          </cell>
        </row>
        <row r="6">
          <cell r="B6">
            <v>13</v>
          </cell>
          <cell r="C6">
            <v>1</v>
          </cell>
          <cell r="D6" t="str">
            <v>㈱西沢書店</v>
          </cell>
          <cell r="E6" t="str">
            <v>光村</v>
          </cell>
          <cell r="F6">
            <v>10111</v>
          </cell>
          <cell r="G6">
            <v>343</v>
          </cell>
          <cell r="H6">
            <v>399</v>
          </cell>
          <cell r="I6">
            <v>403</v>
          </cell>
          <cell r="J6">
            <v>331</v>
          </cell>
          <cell r="K6">
            <v>648</v>
          </cell>
          <cell r="L6">
            <v>648</v>
          </cell>
          <cell r="M6" t="str">
            <v>光村</v>
          </cell>
          <cell r="N6">
            <v>343</v>
          </cell>
          <cell r="O6">
            <v>399</v>
          </cell>
          <cell r="P6">
            <v>403</v>
          </cell>
          <cell r="Q6">
            <v>331</v>
          </cell>
          <cell r="R6">
            <v>648</v>
          </cell>
          <cell r="S6">
            <v>648</v>
          </cell>
          <cell r="T6" t="str">
            <v>光村</v>
          </cell>
          <cell r="U6" t="str">
            <v>光村</v>
          </cell>
          <cell r="V6">
            <v>157</v>
          </cell>
          <cell r="W6" t="str">
            <v>×</v>
          </cell>
          <cell r="X6">
            <v>30301</v>
          </cell>
          <cell r="Y6" t="str">
            <v>×</v>
          </cell>
          <cell r="Z6" t="str">
            <v>×</v>
          </cell>
          <cell r="AA6" t="str">
            <v>×</v>
          </cell>
          <cell r="AB6" t="str">
            <v>×</v>
          </cell>
          <cell r="AD6" t="str">
            <v>×</v>
          </cell>
          <cell r="AE6" t="str">
            <v>×</v>
          </cell>
          <cell r="AF6" t="str">
            <v>×</v>
          </cell>
          <cell r="AG6" t="str">
            <v>×</v>
          </cell>
          <cell r="AH6">
            <v>40402</v>
          </cell>
          <cell r="AI6" t="str">
            <v>×</v>
          </cell>
          <cell r="AJ6" t="str">
            <v>×</v>
          </cell>
          <cell r="AK6" t="str">
            <v>×</v>
          </cell>
          <cell r="AL6" t="str">
            <v>×</v>
          </cell>
          <cell r="AM6" t="str">
            <v>×</v>
          </cell>
          <cell r="AN6">
            <v>50101</v>
          </cell>
          <cell r="AO6" t="str">
            <v>×</v>
          </cell>
          <cell r="AP6" t="str">
            <v>×</v>
          </cell>
          <cell r="AQ6" t="str">
            <v>×</v>
          </cell>
          <cell r="AR6" t="str">
            <v>×</v>
          </cell>
          <cell r="AS6" t="str">
            <v>×</v>
          </cell>
          <cell r="AT6" t="str">
            <v>×</v>
          </cell>
          <cell r="AU6" t="str">
            <v>×</v>
          </cell>
          <cell r="AV6" t="str">
            <v>×</v>
          </cell>
          <cell r="AW6" t="str">
            <v>×</v>
          </cell>
          <cell r="AX6" t="str">
            <v>×</v>
          </cell>
          <cell r="AY6" t="str">
            <v>×</v>
          </cell>
          <cell r="AZ6" t="str">
            <v>×</v>
          </cell>
          <cell r="BA6" t="str">
            <v>学図</v>
          </cell>
          <cell r="BB6">
            <v>60301</v>
          </cell>
          <cell r="BC6">
            <v>622</v>
          </cell>
          <cell r="BD6">
            <v>859</v>
          </cell>
          <cell r="BE6">
            <v>951</v>
          </cell>
          <cell r="BF6">
            <v>951</v>
          </cell>
          <cell r="BK6" t="str">
            <v>日文</v>
          </cell>
          <cell r="BL6">
            <v>866</v>
          </cell>
          <cell r="BN6">
            <v>866</v>
          </cell>
          <cell r="BO6" t="str">
            <v>×</v>
          </cell>
          <cell r="BP6" t="str">
            <v>×</v>
          </cell>
          <cell r="BQ6" t="str">
            <v>×</v>
          </cell>
          <cell r="BR6" t="str">
            <v>日文</v>
          </cell>
          <cell r="BS6">
            <v>213</v>
          </cell>
          <cell r="BT6">
            <v>213</v>
          </cell>
          <cell r="BU6" t="str">
            <v>東書</v>
          </cell>
          <cell r="BV6">
            <v>100501</v>
          </cell>
          <cell r="BW6">
            <v>273</v>
          </cell>
          <cell r="BX6" t="str">
            <v>学研</v>
          </cell>
          <cell r="BY6">
            <v>110301</v>
          </cell>
          <cell r="BZ6">
            <v>207</v>
          </cell>
          <cell r="CC6" t="str">
            <v>私立</v>
          </cell>
          <cell r="CD6" t="str">
            <v>聖母小</v>
          </cell>
          <cell r="CE6" t="str">
            <v>附属小</v>
          </cell>
        </row>
        <row r="7">
          <cell r="B7">
            <v>30</v>
          </cell>
          <cell r="C7">
            <v>3</v>
          </cell>
          <cell r="D7" t="str">
            <v>㈲油屋書店</v>
          </cell>
          <cell r="E7" t="str">
            <v>東書</v>
          </cell>
          <cell r="F7">
            <v>10103</v>
          </cell>
          <cell r="G7">
            <v>307</v>
          </cell>
          <cell r="H7">
            <v>396</v>
          </cell>
          <cell r="I7">
            <v>380</v>
          </cell>
          <cell r="J7">
            <v>295</v>
          </cell>
          <cell r="K7">
            <v>648</v>
          </cell>
          <cell r="L7">
            <v>648</v>
          </cell>
          <cell r="M7" t="str">
            <v>東書</v>
          </cell>
          <cell r="N7">
            <v>307</v>
          </cell>
          <cell r="O7">
            <v>396</v>
          </cell>
          <cell r="P7">
            <v>380</v>
          </cell>
          <cell r="Q7">
            <v>295</v>
          </cell>
          <cell r="R7">
            <v>648</v>
          </cell>
          <cell r="S7">
            <v>648</v>
          </cell>
          <cell r="T7" t="str">
            <v>東書</v>
          </cell>
          <cell r="U7" t="str">
            <v>東書</v>
          </cell>
          <cell r="V7">
            <v>157</v>
          </cell>
          <cell r="W7" t="str">
            <v>東書</v>
          </cell>
          <cell r="X7">
            <v>30301</v>
          </cell>
          <cell r="Y7">
            <v>540</v>
          </cell>
          <cell r="Z7">
            <v>815</v>
          </cell>
          <cell r="AA7">
            <v>299</v>
          </cell>
          <cell r="AB7">
            <v>408</v>
          </cell>
          <cell r="AD7">
            <v>815</v>
          </cell>
          <cell r="AE7">
            <v>349</v>
          </cell>
          <cell r="AF7">
            <v>295</v>
          </cell>
          <cell r="AG7" t="str">
            <v>帝国</v>
          </cell>
          <cell r="AH7">
            <v>40402</v>
          </cell>
          <cell r="AI7">
            <v>460</v>
          </cell>
          <cell r="AJ7" t="str">
            <v>帝国旧版</v>
          </cell>
          <cell r="AK7" t="str">
            <v>×</v>
          </cell>
          <cell r="AL7">
            <v>423</v>
          </cell>
          <cell r="AM7" t="str">
            <v>東書</v>
          </cell>
          <cell r="AN7">
            <v>50101</v>
          </cell>
          <cell r="AO7">
            <v>175</v>
          </cell>
          <cell r="AP7">
            <v>341</v>
          </cell>
          <cell r="AQ7">
            <v>384</v>
          </cell>
          <cell r="AR7">
            <v>312</v>
          </cell>
          <cell r="AS7">
            <v>329</v>
          </cell>
          <cell r="AT7">
            <v>648</v>
          </cell>
          <cell r="AU7">
            <v>144</v>
          </cell>
          <cell r="AV7">
            <v>307</v>
          </cell>
          <cell r="AW7">
            <v>373</v>
          </cell>
          <cell r="AX7">
            <v>287</v>
          </cell>
          <cell r="AY7">
            <v>319</v>
          </cell>
          <cell r="AZ7" t="str">
            <v>☓</v>
          </cell>
          <cell r="BA7" t="str">
            <v>東書</v>
          </cell>
          <cell r="BB7">
            <v>60301</v>
          </cell>
          <cell r="BC7">
            <v>622</v>
          </cell>
          <cell r="BD7">
            <v>859</v>
          </cell>
          <cell r="BE7">
            <v>951</v>
          </cell>
          <cell r="BF7">
            <v>951</v>
          </cell>
          <cell r="BK7" t="str">
            <v>東書</v>
          </cell>
          <cell r="BL7">
            <v>906</v>
          </cell>
          <cell r="BN7">
            <v>826</v>
          </cell>
          <cell r="BO7" t="str">
            <v>教芸</v>
          </cell>
          <cell r="BP7" t="str">
            <v>教芸</v>
          </cell>
          <cell r="BQ7">
            <v>214</v>
          </cell>
          <cell r="BR7" t="str">
            <v>日文</v>
          </cell>
          <cell r="BS7">
            <v>213</v>
          </cell>
          <cell r="BT7">
            <v>213</v>
          </cell>
          <cell r="BU7" t="str">
            <v>開隆堂</v>
          </cell>
          <cell r="BV7">
            <v>100502</v>
          </cell>
          <cell r="BW7">
            <v>273</v>
          </cell>
          <cell r="BX7" t="str">
            <v>東書</v>
          </cell>
          <cell r="BY7">
            <v>110301</v>
          </cell>
          <cell r="BZ7">
            <v>207</v>
          </cell>
          <cell r="CC7" t="str">
            <v>福島･伊達･安達</v>
          </cell>
          <cell r="CD7" t="str">
            <v>福島一小</v>
          </cell>
          <cell r="CE7" t="str">
            <v>福島四小</v>
          </cell>
          <cell r="CF7" t="str">
            <v>三河台小</v>
          </cell>
          <cell r="CG7" t="str">
            <v>森合小</v>
          </cell>
          <cell r="CH7" t="str">
            <v>清水小</v>
          </cell>
          <cell r="CI7" t="str">
            <v>北沢又小</v>
          </cell>
          <cell r="CJ7" t="str">
            <v>岡山小</v>
          </cell>
          <cell r="CK7" t="str">
            <v>鎌田小</v>
          </cell>
          <cell r="CL7" t="str">
            <v>月輪小</v>
          </cell>
          <cell r="CM7" t="str">
            <v>大笹生小</v>
          </cell>
          <cell r="CN7" t="str">
            <v>笹谷小</v>
          </cell>
          <cell r="CO7" t="str">
            <v>吉井田小</v>
          </cell>
          <cell r="CP7" t="str">
            <v>野田小</v>
          </cell>
          <cell r="CQ7" t="str">
            <v>伊達小</v>
          </cell>
          <cell r="CR7" t="str">
            <v>大笹生養護</v>
          </cell>
          <cell r="CS7" t="str">
            <v>福島養護</v>
          </cell>
        </row>
        <row r="8">
          <cell r="B8">
            <v>40</v>
          </cell>
          <cell r="C8">
            <v>4</v>
          </cell>
          <cell r="D8" t="str">
            <v>㈱岩瀬書店</v>
          </cell>
          <cell r="E8" t="str">
            <v>東書</v>
          </cell>
          <cell r="F8">
            <v>10103</v>
          </cell>
          <cell r="G8">
            <v>307</v>
          </cell>
          <cell r="H8">
            <v>396</v>
          </cell>
          <cell r="I8">
            <v>380</v>
          </cell>
          <cell r="J8">
            <v>295</v>
          </cell>
          <cell r="K8">
            <v>648</v>
          </cell>
          <cell r="L8">
            <v>648</v>
          </cell>
          <cell r="M8" t="str">
            <v>東書</v>
          </cell>
          <cell r="N8">
            <v>307</v>
          </cell>
          <cell r="O8">
            <v>396</v>
          </cell>
          <cell r="P8">
            <v>380</v>
          </cell>
          <cell r="Q8">
            <v>295</v>
          </cell>
          <cell r="R8">
            <v>648</v>
          </cell>
          <cell r="S8">
            <v>648</v>
          </cell>
          <cell r="T8" t="str">
            <v>東書</v>
          </cell>
          <cell r="U8" t="str">
            <v>東書</v>
          </cell>
          <cell r="V8">
            <v>157</v>
          </cell>
          <cell r="W8" t="str">
            <v>東書</v>
          </cell>
          <cell r="X8">
            <v>30301</v>
          </cell>
          <cell r="Y8">
            <v>540</v>
          </cell>
          <cell r="Z8">
            <v>815</v>
          </cell>
          <cell r="AA8">
            <v>299</v>
          </cell>
          <cell r="AB8">
            <v>408</v>
          </cell>
          <cell r="AD8">
            <v>815</v>
          </cell>
          <cell r="AE8">
            <v>349</v>
          </cell>
          <cell r="AF8">
            <v>295</v>
          </cell>
          <cell r="AG8" t="str">
            <v>帝国</v>
          </cell>
          <cell r="AH8">
            <v>40402</v>
          </cell>
          <cell r="AI8">
            <v>460</v>
          </cell>
          <cell r="AJ8" t="str">
            <v>帝国旧版</v>
          </cell>
          <cell r="AK8" t="str">
            <v>×</v>
          </cell>
          <cell r="AL8">
            <v>423</v>
          </cell>
          <cell r="AM8" t="str">
            <v>東書</v>
          </cell>
          <cell r="AN8">
            <v>50101</v>
          </cell>
          <cell r="AO8">
            <v>175</v>
          </cell>
          <cell r="AP8">
            <v>341</v>
          </cell>
          <cell r="AQ8">
            <v>384</v>
          </cell>
          <cell r="AR8">
            <v>312</v>
          </cell>
          <cell r="AS8">
            <v>329</v>
          </cell>
          <cell r="AT8">
            <v>648</v>
          </cell>
          <cell r="AU8">
            <v>144</v>
          </cell>
          <cell r="AV8">
            <v>307</v>
          </cell>
          <cell r="AW8">
            <v>373</v>
          </cell>
          <cell r="AX8">
            <v>287</v>
          </cell>
          <cell r="AY8">
            <v>319</v>
          </cell>
          <cell r="AZ8" t="str">
            <v>☓</v>
          </cell>
          <cell r="BA8" t="str">
            <v>東書</v>
          </cell>
          <cell r="BB8">
            <v>60301</v>
          </cell>
          <cell r="BC8">
            <v>622</v>
          </cell>
          <cell r="BD8">
            <v>859</v>
          </cell>
          <cell r="BE8">
            <v>951</v>
          </cell>
          <cell r="BF8">
            <v>951</v>
          </cell>
          <cell r="BK8" t="str">
            <v>東書</v>
          </cell>
          <cell r="BL8">
            <v>906</v>
          </cell>
          <cell r="BN8">
            <v>826</v>
          </cell>
          <cell r="BO8" t="str">
            <v>教芸</v>
          </cell>
          <cell r="BP8" t="str">
            <v>教芸</v>
          </cell>
          <cell r="BQ8">
            <v>214</v>
          </cell>
          <cell r="BR8" t="str">
            <v>日文</v>
          </cell>
          <cell r="BS8">
            <v>213</v>
          </cell>
          <cell r="BT8">
            <v>213</v>
          </cell>
          <cell r="BU8" t="str">
            <v>開隆堂</v>
          </cell>
          <cell r="BV8">
            <v>100502</v>
          </cell>
          <cell r="BW8">
            <v>273</v>
          </cell>
          <cell r="BX8" t="str">
            <v>東書</v>
          </cell>
          <cell r="BY8">
            <v>110301</v>
          </cell>
          <cell r="BZ8">
            <v>207</v>
          </cell>
          <cell r="CC8" t="str">
            <v>福島･伊達･安達</v>
          </cell>
          <cell r="CD8" t="str">
            <v>御山小</v>
          </cell>
          <cell r="CE8" t="str">
            <v>立子山小</v>
          </cell>
          <cell r="CF8" t="str">
            <v>佐原小</v>
          </cell>
          <cell r="CG8" t="str">
            <v>飯坂小</v>
          </cell>
          <cell r="CH8" t="str">
            <v>中野小</v>
          </cell>
          <cell r="CI8" t="str">
            <v>平野小</v>
          </cell>
          <cell r="CJ8" t="str">
            <v>湯野小</v>
          </cell>
          <cell r="CK8" t="str">
            <v>東湯野小</v>
          </cell>
          <cell r="CL8" t="str">
            <v>茂庭小</v>
          </cell>
          <cell r="CM8" t="str">
            <v>水保小</v>
          </cell>
          <cell r="CN8" t="str">
            <v>盲</v>
          </cell>
          <cell r="CO8" t="str">
            <v>聾　福島分</v>
          </cell>
        </row>
        <row r="9">
          <cell r="B9">
            <v>41</v>
          </cell>
          <cell r="C9">
            <v>4</v>
          </cell>
          <cell r="D9" t="str">
            <v>㈱岩瀬書店</v>
          </cell>
          <cell r="E9" t="str">
            <v>×</v>
          </cell>
          <cell r="F9" t="str">
            <v>×</v>
          </cell>
          <cell r="G9" t="str">
            <v>×</v>
          </cell>
          <cell r="H9" t="str">
            <v>×</v>
          </cell>
          <cell r="I9" t="str">
            <v>×</v>
          </cell>
          <cell r="J9" t="str">
            <v>×</v>
          </cell>
          <cell r="K9" t="str">
            <v>×</v>
          </cell>
          <cell r="L9" t="str">
            <v>×</v>
          </cell>
          <cell r="M9" t="str">
            <v>光村</v>
          </cell>
          <cell r="N9">
            <v>343</v>
          </cell>
          <cell r="O9">
            <v>399</v>
          </cell>
          <cell r="P9">
            <v>403</v>
          </cell>
          <cell r="Q9">
            <v>331</v>
          </cell>
          <cell r="R9">
            <v>648</v>
          </cell>
          <cell r="S9">
            <v>648</v>
          </cell>
          <cell r="T9" t="str">
            <v>×</v>
          </cell>
          <cell r="U9" t="str">
            <v>×</v>
          </cell>
          <cell r="V9" t="str">
            <v>×</v>
          </cell>
          <cell r="W9" t="str">
            <v>×</v>
          </cell>
          <cell r="X9" t="str">
            <v>×</v>
          </cell>
          <cell r="Y9" t="str">
            <v>×</v>
          </cell>
          <cell r="Z9" t="str">
            <v>×</v>
          </cell>
          <cell r="AA9" t="str">
            <v>×</v>
          </cell>
          <cell r="AB9" t="str">
            <v>×</v>
          </cell>
          <cell r="AC9" t="str">
            <v>×</v>
          </cell>
          <cell r="AD9" t="str">
            <v>×</v>
          </cell>
          <cell r="AE9" t="str">
            <v>×</v>
          </cell>
          <cell r="AF9" t="str">
            <v>×</v>
          </cell>
          <cell r="AG9" t="str">
            <v>×</v>
          </cell>
          <cell r="AH9" t="str">
            <v>×</v>
          </cell>
          <cell r="AI9" t="str">
            <v>×</v>
          </cell>
          <cell r="AJ9" t="str">
            <v>×</v>
          </cell>
          <cell r="AK9" t="str">
            <v>×</v>
          </cell>
          <cell r="AL9" t="str">
            <v>×</v>
          </cell>
          <cell r="AM9" t="str">
            <v>×</v>
          </cell>
          <cell r="AN9" t="str">
            <v>×</v>
          </cell>
          <cell r="AO9" t="str">
            <v>×</v>
          </cell>
          <cell r="AP9" t="str">
            <v>×</v>
          </cell>
          <cell r="AQ9" t="str">
            <v>×</v>
          </cell>
          <cell r="AR9" t="str">
            <v>×</v>
          </cell>
          <cell r="AS9" t="str">
            <v>×</v>
          </cell>
          <cell r="AT9" t="str">
            <v>×</v>
          </cell>
          <cell r="AU9" t="str">
            <v>×</v>
          </cell>
          <cell r="AV9" t="str">
            <v>×</v>
          </cell>
          <cell r="AW9" t="str">
            <v>×</v>
          </cell>
          <cell r="AX9" t="str">
            <v>×</v>
          </cell>
          <cell r="AY9" t="str">
            <v>×</v>
          </cell>
          <cell r="AZ9" t="str">
            <v>×</v>
          </cell>
          <cell r="BA9" t="str">
            <v>×</v>
          </cell>
          <cell r="BB9" t="str">
            <v>×</v>
          </cell>
          <cell r="BC9" t="str">
            <v>×</v>
          </cell>
          <cell r="BD9" t="str">
            <v>×</v>
          </cell>
          <cell r="BE9" t="str">
            <v>×</v>
          </cell>
          <cell r="BF9" t="str">
            <v>×</v>
          </cell>
          <cell r="BG9" t="str">
            <v>×</v>
          </cell>
          <cell r="BH9" t="str">
            <v>×</v>
          </cell>
          <cell r="BI9" t="str">
            <v>×</v>
          </cell>
          <cell r="BJ9" t="str">
            <v>×</v>
          </cell>
          <cell r="BK9" t="str">
            <v>×</v>
          </cell>
          <cell r="BL9" t="str">
            <v>×</v>
          </cell>
          <cell r="BM9" t="str">
            <v>×</v>
          </cell>
          <cell r="BN9" t="str">
            <v>×</v>
          </cell>
          <cell r="BO9" t="str">
            <v>×</v>
          </cell>
          <cell r="BP9" t="str">
            <v>×</v>
          </cell>
          <cell r="BQ9" t="str">
            <v>×</v>
          </cell>
          <cell r="BR9" t="str">
            <v>×</v>
          </cell>
          <cell r="BS9" t="str">
            <v>×</v>
          </cell>
          <cell r="BT9" t="str">
            <v>×</v>
          </cell>
          <cell r="BU9" t="str">
            <v>×</v>
          </cell>
          <cell r="BV9" t="str">
            <v>×</v>
          </cell>
          <cell r="BW9" t="str">
            <v>×</v>
          </cell>
          <cell r="BX9" t="str">
            <v>×</v>
          </cell>
          <cell r="BY9" t="str">
            <v>×</v>
          </cell>
          <cell r="BZ9" t="str">
            <v>×</v>
          </cell>
          <cell r="CC9" t="str">
            <v>養護</v>
          </cell>
          <cell r="CD9" t="str">
            <v>聾　福島分</v>
          </cell>
        </row>
        <row r="10">
          <cell r="B10">
            <v>110</v>
          </cell>
          <cell r="C10">
            <v>11</v>
          </cell>
          <cell r="D10" t="str">
            <v>㈲叶屋書店</v>
          </cell>
          <cell r="E10" t="str">
            <v>光村</v>
          </cell>
          <cell r="F10">
            <v>10111</v>
          </cell>
          <cell r="G10">
            <v>343</v>
          </cell>
          <cell r="H10">
            <v>399</v>
          </cell>
          <cell r="I10">
            <v>403</v>
          </cell>
          <cell r="J10">
            <v>331</v>
          </cell>
          <cell r="K10">
            <v>648</v>
          </cell>
          <cell r="L10">
            <v>648</v>
          </cell>
          <cell r="M10" t="str">
            <v>光村</v>
          </cell>
          <cell r="N10">
            <v>343</v>
          </cell>
          <cell r="O10">
            <v>399</v>
          </cell>
          <cell r="P10">
            <v>403</v>
          </cell>
          <cell r="Q10">
            <v>331</v>
          </cell>
          <cell r="R10">
            <v>648</v>
          </cell>
          <cell r="S10">
            <v>648</v>
          </cell>
          <cell r="T10" t="str">
            <v>光村</v>
          </cell>
          <cell r="U10" t="str">
            <v>光村</v>
          </cell>
          <cell r="V10">
            <v>157</v>
          </cell>
          <cell r="W10" t="str">
            <v>東書</v>
          </cell>
          <cell r="X10">
            <v>30301</v>
          </cell>
          <cell r="Y10">
            <v>540</v>
          </cell>
          <cell r="Z10">
            <v>815</v>
          </cell>
          <cell r="AA10">
            <v>299</v>
          </cell>
          <cell r="AB10">
            <v>408</v>
          </cell>
          <cell r="AD10">
            <v>815</v>
          </cell>
          <cell r="AE10">
            <v>349</v>
          </cell>
          <cell r="AF10">
            <v>295</v>
          </cell>
          <cell r="AG10" t="str">
            <v>帝国</v>
          </cell>
          <cell r="AH10">
            <v>40402</v>
          </cell>
          <cell r="AI10">
            <v>460</v>
          </cell>
          <cell r="AJ10" t="str">
            <v>帝国旧版</v>
          </cell>
          <cell r="AK10" t="str">
            <v>×</v>
          </cell>
          <cell r="AL10">
            <v>423</v>
          </cell>
          <cell r="AM10" t="str">
            <v>東書</v>
          </cell>
          <cell r="AN10">
            <v>50101</v>
          </cell>
          <cell r="AO10">
            <v>175</v>
          </cell>
          <cell r="AP10">
            <v>341</v>
          </cell>
          <cell r="AQ10">
            <v>384</v>
          </cell>
          <cell r="AR10">
            <v>312</v>
          </cell>
          <cell r="AS10">
            <v>329</v>
          </cell>
          <cell r="AT10">
            <v>648</v>
          </cell>
          <cell r="AU10">
            <v>144</v>
          </cell>
          <cell r="AV10">
            <v>307</v>
          </cell>
          <cell r="AW10">
            <v>373</v>
          </cell>
          <cell r="AX10">
            <v>287</v>
          </cell>
          <cell r="AY10">
            <v>319</v>
          </cell>
          <cell r="AZ10" t="str">
            <v>☓</v>
          </cell>
          <cell r="BA10" t="str">
            <v>東書</v>
          </cell>
          <cell r="BB10">
            <v>60301</v>
          </cell>
          <cell r="BC10">
            <v>622</v>
          </cell>
          <cell r="BD10">
            <v>859</v>
          </cell>
          <cell r="BE10">
            <v>951</v>
          </cell>
          <cell r="BF10">
            <v>951</v>
          </cell>
          <cell r="BK10" t="str">
            <v>東書</v>
          </cell>
          <cell r="BL10">
            <v>906</v>
          </cell>
          <cell r="BN10">
            <v>826</v>
          </cell>
          <cell r="BO10" t="str">
            <v>教芸</v>
          </cell>
          <cell r="BP10" t="str">
            <v>教芸</v>
          </cell>
          <cell r="BQ10">
            <v>214</v>
          </cell>
          <cell r="BR10" t="str">
            <v>開隆堂</v>
          </cell>
          <cell r="BS10">
            <v>213</v>
          </cell>
          <cell r="BT10">
            <v>213</v>
          </cell>
          <cell r="BU10" t="str">
            <v>東書</v>
          </cell>
          <cell r="BV10">
            <v>100501</v>
          </cell>
          <cell r="BW10">
            <v>273</v>
          </cell>
          <cell r="BX10" t="str">
            <v>学研</v>
          </cell>
          <cell r="BY10">
            <v>110304</v>
          </cell>
          <cell r="BZ10">
            <v>207</v>
          </cell>
          <cell r="CC10" t="str">
            <v>郡山</v>
          </cell>
          <cell r="CD10" t="str">
            <v>安積一小</v>
          </cell>
          <cell r="CE10" t="str">
            <v>安積二小</v>
          </cell>
          <cell r="CF10" t="str">
            <v>安積三小</v>
          </cell>
          <cell r="CG10" t="str">
            <v>永盛小</v>
          </cell>
          <cell r="CH10" t="str">
            <v>柴宮小</v>
          </cell>
          <cell r="CI10" t="str">
            <v>穂積小</v>
          </cell>
          <cell r="CJ10" t="str">
            <v>三和小</v>
          </cell>
          <cell r="CK10" t="str">
            <v>橘小</v>
          </cell>
          <cell r="CL10" t="str">
            <v>小原田小</v>
          </cell>
          <cell r="CM10" t="str">
            <v>芳賀小</v>
          </cell>
          <cell r="CN10" t="str">
            <v>桃見台小</v>
          </cell>
          <cell r="CO10" t="str">
            <v>桜小</v>
          </cell>
          <cell r="CP10" t="str">
            <v>朝日が丘小</v>
          </cell>
        </row>
        <row r="11">
          <cell r="B11">
            <v>150</v>
          </cell>
          <cell r="C11">
            <v>15</v>
          </cell>
          <cell r="D11" t="str">
            <v>㈱西沢書店</v>
          </cell>
          <cell r="E11" t="str">
            <v>東書</v>
          </cell>
          <cell r="F11">
            <v>10103</v>
          </cell>
          <cell r="G11">
            <v>307</v>
          </cell>
          <cell r="H11">
            <v>396</v>
          </cell>
          <cell r="I11">
            <v>380</v>
          </cell>
          <cell r="J11">
            <v>295</v>
          </cell>
          <cell r="K11">
            <v>648</v>
          </cell>
          <cell r="L11">
            <v>648</v>
          </cell>
          <cell r="M11" t="str">
            <v>光村</v>
          </cell>
          <cell r="N11">
            <v>343</v>
          </cell>
          <cell r="O11">
            <v>399</v>
          </cell>
          <cell r="P11">
            <v>403</v>
          </cell>
          <cell r="Q11">
            <v>331</v>
          </cell>
          <cell r="R11">
            <v>648</v>
          </cell>
          <cell r="S11">
            <v>648</v>
          </cell>
          <cell r="T11" t="str">
            <v>光村</v>
          </cell>
          <cell r="U11" t="str">
            <v>光村</v>
          </cell>
          <cell r="V11">
            <v>157</v>
          </cell>
          <cell r="W11" t="str">
            <v>東書</v>
          </cell>
          <cell r="X11">
            <v>30301</v>
          </cell>
          <cell r="Y11">
            <v>540</v>
          </cell>
          <cell r="Z11">
            <v>815</v>
          </cell>
          <cell r="AA11">
            <v>299</v>
          </cell>
          <cell r="AB11">
            <v>408</v>
          </cell>
          <cell r="AD11">
            <v>815</v>
          </cell>
          <cell r="AE11">
            <v>349</v>
          </cell>
          <cell r="AF11">
            <v>295</v>
          </cell>
          <cell r="AG11" t="str">
            <v>帝国</v>
          </cell>
          <cell r="AH11">
            <v>40402</v>
          </cell>
          <cell r="AI11">
            <v>460</v>
          </cell>
          <cell r="AJ11" t="str">
            <v>帝国旧版</v>
          </cell>
          <cell r="AK11" t="str">
            <v>×</v>
          </cell>
          <cell r="AL11">
            <v>423</v>
          </cell>
          <cell r="AM11" t="str">
            <v>東書</v>
          </cell>
          <cell r="AN11">
            <v>50101</v>
          </cell>
          <cell r="AO11">
            <v>175</v>
          </cell>
          <cell r="AP11">
            <v>341</v>
          </cell>
          <cell r="AQ11">
            <v>384</v>
          </cell>
          <cell r="AR11">
            <v>312</v>
          </cell>
          <cell r="AS11">
            <v>329</v>
          </cell>
          <cell r="AT11">
            <v>648</v>
          </cell>
          <cell r="AU11">
            <v>144</v>
          </cell>
          <cell r="AV11">
            <v>307</v>
          </cell>
          <cell r="AW11">
            <v>373</v>
          </cell>
          <cell r="AX11">
            <v>287</v>
          </cell>
          <cell r="AY11">
            <v>319</v>
          </cell>
          <cell r="AZ11" t="str">
            <v>☓</v>
          </cell>
          <cell r="BA11" t="str">
            <v>東書</v>
          </cell>
          <cell r="BB11">
            <v>60301</v>
          </cell>
          <cell r="BC11">
            <v>622</v>
          </cell>
          <cell r="BD11">
            <v>859</v>
          </cell>
          <cell r="BE11">
            <v>951</v>
          </cell>
          <cell r="BF11">
            <v>951</v>
          </cell>
          <cell r="BK11" t="str">
            <v>東書</v>
          </cell>
          <cell r="BL11">
            <v>906</v>
          </cell>
          <cell r="BN11">
            <v>826</v>
          </cell>
          <cell r="BO11" t="str">
            <v>教出</v>
          </cell>
          <cell r="BP11" t="str">
            <v>教出</v>
          </cell>
          <cell r="BQ11">
            <v>214</v>
          </cell>
          <cell r="BR11" t="str">
            <v>日文</v>
          </cell>
          <cell r="BS11">
            <v>213</v>
          </cell>
          <cell r="BT11">
            <v>213</v>
          </cell>
          <cell r="BU11" t="str">
            <v>東書</v>
          </cell>
          <cell r="BV11">
            <v>100502</v>
          </cell>
          <cell r="BW11">
            <v>273</v>
          </cell>
          <cell r="BX11" t="str">
            <v>東書</v>
          </cell>
          <cell r="BY11">
            <v>110301</v>
          </cell>
          <cell r="BZ11">
            <v>207</v>
          </cell>
          <cell r="CC11" t="str">
            <v>会津</v>
          </cell>
          <cell r="CD11" t="str">
            <v>鶴城小</v>
          </cell>
          <cell r="CE11" t="str">
            <v>行仁小</v>
          </cell>
          <cell r="CF11" t="str">
            <v>城西小</v>
          </cell>
          <cell r="CG11" t="str">
            <v>日新小</v>
          </cell>
          <cell r="CH11" t="str">
            <v>湊小</v>
          </cell>
          <cell r="CI11" t="str">
            <v>一箕小</v>
          </cell>
          <cell r="CJ11" t="str">
            <v>門田小</v>
          </cell>
          <cell r="CK11" t="str">
            <v>城南小</v>
          </cell>
          <cell r="CL11" t="str">
            <v>大戸小</v>
          </cell>
          <cell r="CM11" t="str">
            <v>東山小</v>
          </cell>
          <cell r="CN11" t="str">
            <v>小金井小</v>
          </cell>
          <cell r="CO11" t="str">
            <v>荒舘小</v>
          </cell>
          <cell r="CP11" t="str">
            <v>川南小</v>
          </cell>
          <cell r="CQ11" t="str">
            <v>河東学園小</v>
          </cell>
          <cell r="CR11" t="str">
            <v>若松ザベリオ小</v>
          </cell>
          <cell r="CS11" t="str">
            <v>聾 会津分</v>
          </cell>
          <cell r="CT11" t="str">
            <v>会津養護</v>
          </cell>
          <cell r="CU11" t="str">
            <v>会津養護 竹田分</v>
          </cell>
        </row>
        <row r="12">
          <cell r="B12">
            <v>190</v>
          </cell>
          <cell r="C12">
            <v>19</v>
          </cell>
          <cell r="D12" t="str">
            <v>㈲武文商店</v>
          </cell>
          <cell r="E12" t="str">
            <v>東書</v>
          </cell>
          <cell r="F12">
            <v>10103</v>
          </cell>
          <cell r="G12">
            <v>307</v>
          </cell>
          <cell r="H12">
            <v>396</v>
          </cell>
          <cell r="I12">
            <v>380</v>
          </cell>
          <cell r="J12">
            <v>295</v>
          </cell>
          <cell r="K12">
            <v>648</v>
          </cell>
          <cell r="L12">
            <v>648</v>
          </cell>
          <cell r="M12" t="str">
            <v>東書</v>
          </cell>
          <cell r="N12">
            <v>307</v>
          </cell>
          <cell r="O12">
            <v>396</v>
          </cell>
          <cell r="P12">
            <v>380</v>
          </cell>
          <cell r="Q12">
            <v>295</v>
          </cell>
          <cell r="R12">
            <v>648</v>
          </cell>
          <cell r="S12">
            <v>648</v>
          </cell>
          <cell r="T12" t="str">
            <v>東書</v>
          </cell>
          <cell r="U12" t="str">
            <v>東書</v>
          </cell>
          <cell r="V12">
            <v>157</v>
          </cell>
          <cell r="W12" t="str">
            <v>東書</v>
          </cell>
          <cell r="X12">
            <v>30301</v>
          </cell>
          <cell r="Y12">
            <v>540</v>
          </cell>
          <cell r="Z12">
            <v>815</v>
          </cell>
          <cell r="AA12">
            <v>299</v>
          </cell>
          <cell r="AB12">
            <v>408</v>
          </cell>
          <cell r="AD12">
            <v>815</v>
          </cell>
          <cell r="AE12">
            <v>349</v>
          </cell>
          <cell r="AF12">
            <v>295</v>
          </cell>
          <cell r="AG12" t="str">
            <v>帝国</v>
          </cell>
          <cell r="AH12">
            <v>40402</v>
          </cell>
          <cell r="AI12">
            <v>460</v>
          </cell>
          <cell r="AJ12" t="str">
            <v>帝国旧版</v>
          </cell>
          <cell r="AK12" t="str">
            <v>×</v>
          </cell>
          <cell r="AL12">
            <v>423</v>
          </cell>
          <cell r="AM12" t="str">
            <v>東書</v>
          </cell>
          <cell r="AN12">
            <v>50101</v>
          </cell>
          <cell r="AO12">
            <v>175</v>
          </cell>
          <cell r="AP12">
            <v>341</v>
          </cell>
          <cell r="AQ12">
            <v>384</v>
          </cell>
          <cell r="AR12">
            <v>312</v>
          </cell>
          <cell r="AS12">
            <v>329</v>
          </cell>
          <cell r="AT12">
            <v>648</v>
          </cell>
          <cell r="AU12">
            <v>144</v>
          </cell>
          <cell r="AV12">
            <v>307</v>
          </cell>
          <cell r="AW12">
            <v>373</v>
          </cell>
          <cell r="AX12">
            <v>287</v>
          </cell>
          <cell r="AY12">
            <v>319</v>
          </cell>
          <cell r="AZ12" t="str">
            <v>☓</v>
          </cell>
          <cell r="BA12" t="str">
            <v>東書</v>
          </cell>
          <cell r="BB12">
            <v>60301</v>
          </cell>
          <cell r="BC12">
            <v>622</v>
          </cell>
          <cell r="BD12">
            <v>859</v>
          </cell>
          <cell r="BE12">
            <v>951</v>
          </cell>
          <cell r="BF12">
            <v>951</v>
          </cell>
          <cell r="BK12" t="str">
            <v>東書</v>
          </cell>
          <cell r="BL12">
            <v>906</v>
          </cell>
          <cell r="BN12">
            <v>826</v>
          </cell>
          <cell r="BO12" t="str">
            <v>教芸</v>
          </cell>
          <cell r="BP12" t="str">
            <v>教芸</v>
          </cell>
          <cell r="BQ12">
            <v>214</v>
          </cell>
          <cell r="BR12" t="str">
            <v>日文</v>
          </cell>
          <cell r="BS12">
            <v>213</v>
          </cell>
          <cell r="BT12">
            <v>213</v>
          </cell>
          <cell r="BU12" t="str">
            <v>開隆堂</v>
          </cell>
          <cell r="BV12">
            <v>100502</v>
          </cell>
          <cell r="BW12">
            <v>273</v>
          </cell>
          <cell r="BX12" t="str">
            <v>東書</v>
          </cell>
          <cell r="BY12">
            <v>110301</v>
          </cell>
          <cell r="BZ12">
            <v>207</v>
          </cell>
          <cell r="CC12" t="str">
            <v>福島･伊達･安達</v>
          </cell>
          <cell r="CD12" t="str">
            <v>五十沢小</v>
          </cell>
          <cell r="CE12" t="str">
            <v>大枝小</v>
          </cell>
          <cell r="CF12" t="str">
            <v>醸芳小</v>
          </cell>
          <cell r="CG12" t="str">
            <v>睦合小</v>
          </cell>
          <cell r="CH12" t="str">
            <v>半田醸芳小</v>
          </cell>
          <cell r="CI12" t="str">
            <v>伊達崎小</v>
          </cell>
          <cell r="CJ12" t="str">
            <v>国見小</v>
          </cell>
        </row>
        <row r="13">
          <cell r="B13">
            <v>200</v>
          </cell>
          <cell r="C13">
            <v>20</v>
          </cell>
          <cell r="D13" t="str">
            <v>㈲木村書店</v>
          </cell>
          <cell r="E13" t="str">
            <v>東書</v>
          </cell>
          <cell r="F13">
            <v>10103</v>
          </cell>
          <cell r="G13">
            <v>307</v>
          </cell>
          <cell r="H13">
            <v>396</v>
          </cell>
          <cell r="I13">
            <v>380</v>
          </cell>
          <cell r="J13">
            <v>295</v>
          </cell>
          <cell r="K13">
            <v>648</v>
          </cell>
          <cell r="L13">
            <v>648</v>
          </cell>
          <cell r="M13" t="str">
            <v>東書</v>
          </cell>
          <cell r="N13">
            <v>307</v>
          </cell>
          <cell r="O13">
            <v>396</v>
          </cell>
          <cell r="P13">
            <v>380</v>
          </cell>
          <cell r="Q13">
            <v>295</v>
          </cell>
          <cell r="R13">
            <v>648</v>
          </cell>
          <cell r="S13">
            <v>648</v>
          </cell>
          <cell r="T13" t="str">
            <v>東書</v>
          </cell>
          <cell r="U13" t="str">
            <v>東書</v>
          </cell>
          <cell r="V13">
            <v>157</v>
          </cell>
          <cell r="W13" t="str">
            <v>東書</v>
          </cell>
          <cell r="X13">
            <v>30301</v>
          </cell>
          <cell r="Y13">
            <v>540</v>
          </cell>
          <cell r="Z13">
            <v>815</v>
          </cell>
          <cell r="AA13">
            <v>299</v>
          </cell>
          <cell r="AB13">
            <v>408</v>
          </cell>
          <cell r="AD13">
            <v>815</v>
          </cell>
          <cell r="AE13">
            <v>349</v>
          </cell>
          <cell r="AF13">
            <v>295</v>
          </cell>
          <cell r="AG13" t="str">
            <v>帝国</v>
          </cell>
          <cell r="AH13">
            <v>40402</v>
          </cell>
          <cell r="AI13">
            <v>460</v>
          </cell>
          <cell r="AJ13" t="str">
            <v>帝国旧版</v>
          </cell>
          <cell r="AK13" t="str">
            <v>×</v>
          </cell>
          <cell r="AL13">
            <v>423</v>
          </cell>
          <cell r="AM13" t="str">
            <v>東書</v>
          </cell>
          <cell r="AN13">
            <v>50101</v>
          </cell>
          <cell r="AO13">
            <v>175</v>
          </cell>
          <cell r="AP13">
            <v>341</v>
          </cell>
          <cell r="AQ13">
            <v>384</v>
          </cell>
          <cell r="AR13">
            <v>312</v>
          </cell>
          <cell r="AS13">
            <v>329</v>
          </cell>
          <cell r="AT13">
            <v>648</v>
          </cell>
          <cell r="AU13">
            <v>144</v>
          </cell>
          <cell r="AV13">
            <v>307</v>
          </cell>
          <cell r="AW13">
            <v>373</v>
          </cell>
          <cell r="AX13">
            <v>287</v>
          </cell>
          <cell r="AY13">
            <v>319</v>
          </cell>
          <cell r="AZ13" t="str">
            <v>☓</v>
          </cell>
          <cell r="BA13" t="str">
            <v>東書</v>
          </cell>
          <cell r="BB13">
            <v>60301</v>
          </cell>
          <cell r="BC13">
            <v>622</v>
          </cell>
          <cell r="BD13">
            <v>859</v>
          </cell>
          <cell r="BE13">
            <v>951</v>
          </cell>
          <cell r="BF13">
            <v>951</v>
          </cell>
          <cell r="BK13" t="str">
            <v>東書</v>
          </cell>
          <cell r="BL13">
            <v>906</v>
          </cell>
          <cell r="BN13">
            <v>826</v>
          </cell>
          <cell r="BO13" t="str">
            <v>教芸</v>
          </cell>
          <cell r="BP13" t="str">
            <v>教芸</v>
          </cell>
          <cell r="BQ13">
            <v>214</v>
          </cell>
          <cell r="BR13" t="str">
            <v>日文</v>
          </cell>
          <cell r="BS13">
            <v>213</v>
          </cell>
          <cell r="BT13">
            <v>213</v>
          </cell>
          <cell r="BU13" t="str">
            <v>開隆堂</v>
          </cell>
          <cell r="BV13">
            <v>100502</v>
          </cell>
          <cell r="BW13">
            <v>273</v>
          </cell>
          <cell r="BX13" t="str">
            <v>東書</v>
          </cell>
          <cell r="BY13">
            <v>110301</v>
          </cell>
          <cell r="BZ13">
            <v>207</v>
          </cell>
          <cell r="CC13" t="str">
            <v>福島･伊達･安達</v>
          </cell>
          <cell r="CD13" t="str">
            <v>伊達東小</v>
          </cell>
          <cell r="CE13" t="str">
            <v>大田小</v>
          </cell>
          <cell r="CF13" t="str">
            <v>保原小</v>
          </cell>
          <cell r="CG13" t="str">
            <v>上保原小</v>
          </cell>
          <cell r="CH13" t="str">
            <v>柱沢小</v>
          </cell>
          <cell r="CI13" t="str">
            <v>富成小</v>
          </cell>
          <cell r="CJ13" t="str">
            <v>掛田小</v>
          </cell>
          <cell r="CK13" t="str">
            <v>小国小</v>
          </cell>
          <cell r="CL13" t="str">
            <v>大石小</v>
          </cell>
          <cell r="CM13" t="str">
            <v>石田小</v>
          </cell>
          <cell r="CN13" t="str">
            <v>月舘小</v>
          </cell>
        </row>
        <row r="14">
          <cell r="B14">
            <v>210</v>
          </cell>
          <cell r="C14">
            <v>21</v>
          </cell>
          <cell r="D14" t="str">
            <v>㈲第二大竹</v>
          </cell>
          <cell r="E14" t="str">
            <v>東書</v>
          </cell>
          <cell r="F14">
            <v>10103</v>
          </cell>
          <cell r="G14">
            <v>307</v>
          </cell>
          <cell r="H14">
            <v>396</v>
          </cell>
          <cell r="I14">
            <v>380</v>
          </cell>
          <cell r="J14">
            <v>295</v>
          </cell>
          <cell r="K14">
            <v>648</v>
          </cell>
          <cell r="L14">
            <v>648</v>
          </cell>
          <cell r="M14" t="str">
            <v>東書</v>
          </cell>
          <cell r="N14">
            <v>307</v>
          </cell>
          <cell r="O14">
            <v>396</v>
          </cell>
          <cell r="P14">
            <v>380</v>
          </cell>
          <cell r="Q14">
            <v>295</v>
          </cell>
          <cell r="R14">
            <v>648</v>
          </cell>
          <cell r="S14">
            <v>648</v>
          </cell>
          <cell r="T14" t="str">
            <v>東書</v>
          </cell>
          <cell r="U14" t="str">
            <v>東書</v>
          </cell>
          <cell r="V14">
            <v>157</v>
          </cell>
          <cell r="W14" t="str">
            <v>東書</v>
          </cell>
          <cell r="X14">
            <v>30301</v>
          </cell>
          <cell r="Y14">
            <v>540</v>
          </cell>
          <cell r="Z14">
            <v>815</v>
          </cell>
          <cell r="AA14">
            <v>299</v>
          </cell>
          <cell r="AB14">
            <v>408</v>
          </cell>
          <cell r="AD14">
            <v>815</v>
          </cell>
          <cell r="AE14">
            <v>349</v>
          </cell>
          <cell r="AF14">
            <v>295</v>
          </cell>
          <cell r="AG14" t="str">
            <v>帝国</v>
          </cell>
          <cell r="AH14">
            <v>40402</v>
          </cell>
          <cell r="AI14">
            <v>460</v>
          </cell>
          <cell r="AJ14" t="str">
            <v>帝国旧版</v>
          </cell>
          <cell r="AK14" t="str">
            <v>×</v>
          </cell>
          <cell r="AL14">
            <v>423</v>
          </cell>
          <cell r="AM14" t="str">
            <v>東書</v>
          </cell>
          <cell r="AN14">
            <v>50101</v>
          </cell>
          <cell r="AO14">
            <v>175</v>
          </cell>
          <cell r="AP14">
            <v>341</v>
          </cell>
          <cell r="AQ14">
            <v>384</v>
          </cell>
          <cell r="AR14">
            <v>312</v>
          </cell>
          <cell r="AS14">
            <v>329</v>
          </cell>
          <cell r="AT14">
            <v>648</v>
          </cell>
          <cell r="AU14">
            <v>144</v>
          </cell>
          <cell r="AV14">
            <v>307</v>
          </cell>
          <cell r="AW14">
            <v>373</v>
          </cell>
          <cell r="AX14">
            <v>287</v>
          </cell>
          <cell r="AY14">
            <v>319</v>
          </cell>
          <cell r="AZ14" t="str">
            <v>☓</v>
          </cell>
          <cell r="BA14" t="str">
            <v>東書</v>
          </cell>
          <cell r="BB14">
            <v>60301</v>
          </cell>
          <cell r="BC14">
            <v>622</v>
          </cell>
          <cell r="BD14">
            <v>859</v>
          </cell>
          <cell r="BE14">
            <v>951</v>
          </cell>
          <cell r="BF14">
            <v>951</v>
          </cell>
          <cell r="BK14" t="str">
            <v>東書</v>
          </cell>
          <cell r="BL14">
            <v>906</v>
          </cell>
          <cell r="BN14">
            <v>826</v>
          </cell>
          <cell r="BO14" t="str">
            <v>教芸</v>
          </cell>
          <cell r="BP14" t="str">
            <v>教芸</v>
          </cell>
          <cell r="BQ14">
            <v>214</v>
          </cell>
          <cell r="BR14" t="str">
            <v>日文</v>
          </cell>
          <cell r="BS14">
            <v>213</v>
          </cell>
          <cell r="BT14">
            <v>213</v>
          </cell>
          <cell r="BU14" t="str">
            <v>開隆堂</v>
          </cell>
          <cell r="BV14">
            <v>100502</v>
          </cell>
          <cell r="BW14">
            <v>273</v>
          </cell>
          <cell r="BX14" t="str">
            <v>東書</v>
          </cell>
          <cell r="BY14">
            <v>110301</v>
          </cell>
          <cell r="BZ14">
            <v>207</v>
          </cell>
          <cell r="CC14" t="str">
            <v>福島･伊達･安達</v>
          </cell>
          <cell r="CD14" t="str">
            <v>富野小</v>
          </cell>
          <cell r="CE14" t="str">
            <v>山舟生小</v>
          </cell>
          <cell r="CF14" t="str">
            <v>白根小</v>
          </cell>
          <cell r="CG14" t="str">
            <v>梁川小</v>
          </cell>
          <cell r="CH14" t="str">
            <v>堰本小</v>
          </cell>
          <cell r="CI14" t="str">
            <v>粟野小</v>
          </cell>
        </row>
        <row r="15">
          <cell r="B15">
            <v>220</v>
          </cell>
          <cell r="C15">
            <v>22</v>
          </cell>
          <cell r="D15" t="str">
            <v>㈲アブラヤ書店</v>
          </cell>
          <cell r="E15" t="str">
            <v>東書</v>
          </cell>
          <cell r="F15">
            <v>10103</v>
          </cell>
          <cell r="G15">
            <v>307</v>
          </cell>
          <cell r="H15">
            <v>396</v>
          </cell>
          <cell r="I15">
            <v>380</v>
          </cell>
          <cell r="J15">
            <v>295</v>
          </cell>
          <cell r="K15">
            <v>648</v>
          </cell>
          <cell r="L15">
            <v>648</v>
          </cell>
          <cell r="M15" t="str">
            <v>東書</v>
          </cell>
          <cell r="N15">
            <v>307</v>
          </cell>
          <cell r="O15">
            <v>396</v>
          </cell>
          <cell r="P15">
            <v>380</v>
          </cell>
          <cell r="Q15">
            <v>295</v>
          </cell>
          <cell r="R15">
            <v>648</v>
          </cell>
          <cell r="S15">
            <v>648</v>
          </cell>
          <cell r="T15" t="str">
            <v>東書</v>
          </cell>
          <cell r="U15" t="str">
            <v>東書</v>
          </cell>
          <cell r="V15">
            <v>157</v>
          </cell>
          <cell r="W15" t="str">
            <v>東書</v>
          </cell>
          <cell r="X15">
            <v>30301</v>
          </cell>
          <cell r="Y15">
            <v>540</v>
          </cell>
          <cell r="Z15">
            <v>815</v>
          </cell>
          <cell r="AA15">
            <v>299</v>
          </cell>
          <cell r="AB15">
            <v>408</v>
          </cell>
          <cell r="AD15">
            <v>815</v>
          </cell>
          <cell r="AE15">
            <v>349</v>
          </cell>
          <cell r="AF15">
            <v>295</v>
          </cell>
          <cell r="AG15" t="str">
            <v>帝国</v>
          </cell>
          <cell r="AH15">
            <v>40402</v>
          </cell>
          <cell r="AI15">
            <v>460</v>
          </cell>
          <cell r="AJ15" t="str">
            <v>帝国旧版</v>
          </cell>
          <cell r="AK15" t="str">
            <v>×</v>
          </cell>
          <cell r="AL15">
            <v>423</v>
          </cell>
          <cell r="AM15" t="str">
            <v>東書</v>
          </cell>
          <cell r="AN15">
            <v>50101</v>
          </cell>
          <cell r="AO15">
            <v>175</v>
          </cell>
          <cell r="AP15">
            <v>341</v>
          </cell>
          <cell r="AQ15">
            <v>384</v>
          </cell>
          <cell r="AR15">
            <v>312</v>
          </cell>
          <cell r="AS15">
            <v>329</v>
          </cell>
          <cell r="AT15">
            <v>648</v>
          </cell>
          <cell r="AU15">
            <v>144</v>
          </cell>
          <cell r="AV15">
            <v>307</v>
          </cell>
          <cell r="AW15">
            <v>373</v>
          </cell>
          <cell r="AX15">
            <v>287</v>
          </cell>
          <cell r="AY15">
            <v>319</v>
          </cell>
          <cell r="AZ15" t="str">
            <v>☓</v>
          </cell>
          <cell r="BA15" t="str">
            <v>東書</v>
          </cell>
          <cell r="BB15">
            <v>60301</v>
          </cell>
          <cell r="BC15">
            <v>622</v>
          </cell>
          <cell r="BD15">
            <v>859</v>
          </cell>
          <cell r="BE15">
            <v>951</v>
          </cell>
          <cell r="BF15">
            <v>951</v>
          </cell>
          <cell r="BK15" t="str">
            <v>東書</v>
          </cell>
          <cell r="BL15">
            <v>906</v>
          </cell>
          <cell r="BN15">
            <v>826</v>
          </cell>
          <cell r="BO15" t="str">
            <v>教芸</v>
          </cell>
          <cell r="BP15" t="str">
            <v>教芸</v>
          </cell>
          <cell r="BQ15">
            <v>214</v>
          </cell>
          <cell r="BR15" t="str">
            <v>日文</v>
          </cell>
          <cell r="BS15">
            <v>213</v>
          </cell>
          <cell r="BT15">
            <v>213</v>
          </cell>
          <cell r="BU15" t="str">
            <v>開隆堂</v>
          </cell>
          <cell r="BV15">
            <v>100502</v>
          </cell>
          <cell r="BW15">
            <v>273</v>
          </cell>
          <cell r="BX15" t="str">
            <v>東書</v>
          </cell>
          <cell r="BY15">
            <v>110301</v>
          </cell>
          <cell r="BZ15">
            <v>207</v>
          </cell>
          <cell r="CC15" t="str">
            <v>福島･伊達･安達</v>
          </cell>
          <cell r="CD15" t="str">
            <v>福田小</v>
          </cell>
          <cell r="CE15" t="str">
            <v>川俣小</v>
          </cell>
          <cell r="CF15" t="str">
            <v>富田小</v>
          </cell>
          <cell r="CG15" t="str">
            <v>川俣南小</v>
          </cell>
          <cell r="CH15" t="str">
            <v>飯坂小</v>
          </cell>
          <cell r="CI15" t="str">
            <v>山木屋小</v>
          </cell>
          <cell r="CJ15" t="str">
            <v>小手小</v>
          </cell>
          <cell r="CK15" t="str">
            <v>草野小</v>
          </cell>
          <cell r="CL15" t="str">
            <v>飯樋小</v>
          </cell>
          <cell r="CM15" t="str">
            <v>臼石小</v>
          </cell>
        </row>
        <row r="16">
          <cell r="B16">
            <v>221</v>
          </cell>
          <cell r="C16">
            <v>22</v>
          </cell>
          <cell r="D16" t="str">
            <v>㈲アブラヤ書店</v>
          </cell>
          <cell r="E16" t="str">
            <v>光村</v>
          </cell>
          <cell r="F16">
            <v>10111</v>
          </cell>
          <cell r="G16">
            <v>343</v>
          </cell>
          <cell r="H16">
            <v>399</v>
          </cell>
          <cell r="I16">
            <v>403</v>
          </cell>
          <cell r="J16">
            <v>331</v>
          </cell>
          <cell r="K16">
            <v>648</v>
          </cell>
          <cell r="L16">
            <v>648</v>
          </cell>
          <cell r="M16" t="str">
            <v>東書</v>
          </cell>
          <cell r="N16">
            <v>307</v>
          </cell>
          <cell r="O16">
            <v>396</v>
          </cell>
          <cell r="P16">
            <v>380</v>
          </cell>
          <cell r="Q16">
            <v>295</v>
          </cell>
          <cell r="R16">
            <v>648</v>
          </cell>
          <cell r="S16">
            <v>648</v>
          </cell>
          <cell r="T16" t="str">
            <v>光村</v>
          </cell>
          <cell r="U16" t="str">
            <v>光村</v>
          </cell>
          <cell r="V16">
            <v>157</v>
          </cell>
          <cell r="W16" t="str">
            <v>×</v>
          </cell>
          <cell r="X16">
            <v>30301</v>
          </cell>
          <cell r="Y16" t="str">
            <v>×</v>
          </cell>
          <cell r="Z16" t="str">
            <v>×</v>
          </cell>
          <cell r="AA16" t="str">
            <v>×</v>
          </cell>
          <cell r="AB16" t="str">
            <v>×</v>
          </cell>
          <cell r="AD16" t="str">
            <v>×</v>
          </cell>
          <cell r="AE16" t="str">
            <v>×</v>
          </cell>
          <cell r="AF16" t="str">
            <v>×</v>
          </cell>
          <cell r="AG16" t="str">
            <v>東書</v>
          </cell>
          <cell r="AH16">
            <v>40402</v>
          </cell>
          <cell r="AI16">
            <v>460</v>
          </cell>
          <cell r="AJ16" t="str">
            <v>×</v>
          </cell>
          <cell r="AK16" t="str">
            <v>×</v>
          </cell>
          <cell r="AL16" t="str">
            <v>×</v>
          </cell>
          <cell r="AM16" t="str">
            <v>×</v>
          </cell>
          <cell r="AN16">
            <v>50101</v>
          </cell>
          <cell r="AO16" t="str">
            <v>×</v>
          </cell>
          <cell r="AP16" t="str">
            <v>×</v>
          </cell>
          <cell r="AQ16" t="str">
            <v>×</v>
          </cell>
          <cell r="AR16" t="str">
            <v>×</v>
          </cell>
          <cell r="AS16" t="str">
            <v>×</v>
          </cell>
          <cell r="AT16" t="str">
            <v>×</v>
          </cell>
          <cell r="AU16" t="str">
            <v>×</v>
          </cell>
          <cell r="AV16" t="str">
            <v>×</v>
          </cell>
          <cell r="AW16" t="str">
            <v>×</v>
          </cell>
          <cell r="AX16" t="str">
            <v>×</v>
          </cell>
          <cell r="AY16" t="str">
            <v>×</v>
          </cell>
          <cell r="AZ16" t="str">
            <v>×</v>
          </cell>
          <cell r="BA16" t="str">
            <v>×</v>
          </cell>
          <cell r="BB16">
            <v>60301</v>
          </cell>
          <cell r="BC16" t="str">
            <v>×</v>
          </cell>
          <cell r="BD16" t="str">
            <v>×</v>
          </cell>
          <cell r="BE16" t="str">
            <v>×</v>
          </cell>
          <cell r="BF16" t="str">
            <v>×</v>
          </cell>
          <cell r="BH16" t="str">
            <v>×</v>
          </cell>
          <cell r="BI16" t="str">
            <v>×</v>
          </cell>
          <cell r="BJ16" t="str">
            <v>×</v>
          </cell>
          <cell r="BK16" t="str">
            <v>×</v>
          </cell>
          <cell r="BL16" t="str">
            <v>×</v>
          </cell>
          <cell r="BN16" t="str">
            <v>×</v>
          </cell>
          <cell r="BO16" t="str">
            <v>×</v>
          </cell>
          <cell r="BP16" t="str">
            <v>×</v>
          </cell>
          <cell r="BQ16" t="str">
            <v>×</v>
          </cell>
          <cell r="BR16" t="str">
            <v>日文</v>
          </cell>
          <cell r="BS16">
            <v>213</v>
          </cell>
          <cell r="BT16">
            <v>213</v>
          </cell>
          <cell r="BU16" t="str">
            <v>東書</v>
          </cell>
          <cell r="BV16">
            <v>100501</v>
          </cell>
          <cell r="BW16">
            <v>273</v>
          </cell>
          <cell r="BX16" t="str">
            <v>東書</v>
          </cell>
          <cell r="BY16">
            <v>110301</v>
          </cell>
          <cell r="BZ16">
            <v>207</v>
          </cell>
          <cell r="CC16" t="str">
            <v>相馬</v>
          </cell>
          <cell r="CD16" t="str">
            <v>草野小</v>
          </cell>
          <cell r="CE16" t="str">
            <v>飯樋小</v>
          </cell>
          <cell r="CF16" t="str">
            <v>臼石小</v>
          </cell>
        </row>
        <row r="17">
          <cell r="B17">
            <v>250</v>
          </cell>
          <cell r="C17">
            <v>25</v>
          </cell>
          <cell r="D17" t="str">
            <v>㈲本田書店</v>
          </cell>
          <cell r="E17" t="str">
            <v>東書</v>
          </cell>
          <cell r="F17">
            <v>10103</v>
          </cell>
          <cell r="G17">
            <v>307</v>
          </cell>
          <cell r="H17">
            <v>396</v>
          </cell>
          <cell r="I17">
            <v>380</v>
          </cell>
          <cell r="J17">
            <v>295</v>
          </cell>
          <cell r="K17">
            <v>648</v>
          </cell>
          <cell r="L17">
            <v>648</v>
          </cell>
          <cell r="M17" t="str">
            <v>東書</v>
          </cell>
          <cell r="N17">
            <v>307</v>
          </cell>
          <cell r="O17">
            <v>396</v>
          </cell>
          <cell r="P17">
            <v>380</v>
          </cell>
          <cell r="Q17">
            <v>295</v>
          </cell>
          <cell r="R17">
            <v>648</v>
          </cell>
          <cell r="S17">
            <v>648</v>
          </cell>
          <cell r="T17" t="str">
            <v>東書</v>
          </cell>
          <cell r="U17" t="str">
            <v>東書</v>
          </cell>
          <cell r="V17">
            <v>157</v>
          </cell>
          <cell r="W17" t="str">
            <v>東書</v>
          </cell>
          <cell r="X17">
            <v>30301</v>
          </cell>
          <cell r="Y17">
            <v>540</v>
          </cell>
          <cell r="Z17">
            <v>815</v>
          </cell>
          <cell r="AA17">
            <v>299</v>
          </cell>
          <cell r="AB17">
            <v>408</v>
          </cell>
          <cell r="AD17">
            <v>815</v>
          </cell>
          <cell r="AE17">
            <v>349</v>
          </cell>
          <cell r="AF17">
            <v>295</v>
          </cell>
          <cell r="AG17" t="str">
            <v>帝国</v>
          </cell>
          <cell r="AH17">
            <v>40402</v>
          </cell>
          <cell r="AI17">
            <v>460</v>
          </cell>
          <cell r="AJ17" t="str">
            <v>帝国旧版</v>
          </cell>
          <cell r="AK17" t="str">
            <v>×</v>
          </cell>
          <cell r="AL17">
            <v>423</v>
          </cell>
          <cell r="AM17" t="str">
            <v>東書</v>
          </cell>
          <cell r="AN17">
            <v>50101</v>
          </cell>
          <cell r="AO17">
            <v>175</v>
          </cell>
          <cell r="AP17">
            <v>341</v>
          </cell>
          <cell r="AQ17">
            <v>384</v>
          </cell>
          <cell r="AR17">
            <v>312</v>
          </cell>
          <cell r="AS17">
            <v>329</v>
          </cell>
          <cell r="AT17">
            <v>648</v>
          </cell>
          <cell r="AU17">
            <v>144</v>
          </cell>
          <cell r="AV17">
            <v>307</v>
          </cell>
          <cell r="AW17">
            <v>373</v>
          </cell>
          <cell r="AX17">
            <v>287</v>
          </cell>
          <cell r="AY17">
            <v>319</v>
          </cell>
          <cell r="AZ17" t="str">
            <v>☓</v>
          </cell>
          <cell r="BA17" t="str">
            <v>東書</v>
          </cell>
          <cell r="BB17">
            <v>60301</v>
          </cell>
          <cell r="BC17">
            <v>622</v>
          </cell>
          <cell r="BD17">
            <v>859</v>
          </cell>
          <cell r="BE17">
            <v>951</v>
          </cell>
          <cell r="BF17">
            <v>951</v>
          </cell>
          <cell r="BK17" t="str">
            <v>東書</v>
          </cell>
          <cell r="BL17">
            <v>906</v>
          </cell>
          <cell r="BN17">
            <v>826</v>
          </cell>
          <cell r="BO17" t="str">
            <v>教芸</v>
          </cell>
          <cell r="BP17" t="str">
            <v>教芸</v>
          </cell>
          <cell r="BQ17">
            <v>214</v>
          </cell>
          <cell r="BR17" t="str">
            <v>日文</v>
          </cell>
          <cell r="BS17">
            <v>213</v>
          </cell>
          <cell r="BT17">
            <v>213</v>
          </cell>
          <cell r="BU17" t="str">
            <v>開隆堂</v>
          </cell>
          <cell r="BV17">
            <v>100502</v>
          </cell>
          <cell r="BW17">
            <v>273</v>
          </cell>
          <cell r="BX17" t="str">
            <v>東書</v>
          </cell>
          <cell r="BY17">
            <v>110301</v>
          </cell>
          <cell r="BZ17">
            <v>207</v>
          </cell>
          <cell r="CC17" t="str">
            <v>福島･伊達･安達</v>
          </cell>
          <cell r="CD17" t="str">
            <v>二本松南小</v>
          </cell>
          <cell r="CE17" t="str">
            <v>安達太良小</v>
          </cell>
          <cell r="CF17" t="str">
            <v>原瀬小</v>
          </cell>
          <cell r="CG17" t="str">
            <v>杉田小</v>
          </cell>
          <cell r="CH17" t="str">
            <v>石井小</v>
          </cell>
          <cell r="CI17" t="str">
            <v>大平小</v>
          </cell>
        </row>
        <row r="18">
          <cell r="B18">
            <v>260</v>
          </cell>
          <cell r="C18">
            <v>26</v>
          </cell>
          <cell r="D18" t="str">
            <v>㈲若松屋書店</v>
          </cell>
          <cell r="E18" t="str">
            <v>東書</v>
          </cell>
          <cell r="F18">
            <v>10103</v>
          </cell>
          <cell r="G18">
            <v>307</v>
          </cell>
          <cell r="H18">
            <v>396</v>
          </cell>
          <cell r="I18">
            <v>380</v>
          </cell>
          <cell r="J18">
            <v>295</v>
          </cell>
          <cell r="K18">
            <v>648</v>
          </cell>
          <cell r="L18">
            <v>648</v>
          </cell>
          <cell r="M18" t="str">
            <v>東書</v>
          </cell>
          <cell r="N18">
            <v>307</v>
          </cell>
          <cell r="O18">
            <v>396</v>
          </cell>
          <cell r="P18">
            <v>380</v>
          </cell>
          <cell r="Q18">
            <v>295</v>
          </cell>
          <cell r="R18">
            <v>648</v>
          </cell>
          <cell r="S18">
            <v>648</v>
          </cell>
          <cell r="T18" t="str">
            <v>東書</v>
          </cell>
          <cell r="U18" t="str">
            <v>東書</v>
          </cell>
          <cell r="V18">
            <v>157</v>
          </cell>
          <cell r="W18" t="str">
            <v>東書</v>
          </cell>
          <cell r="X18">
            <v>30301</v>
          </cell>
          <cell r="Y18">
            <v>540</v>
          </cell>
          <cell r="Z18">
            <v>815</v>
          </cell>
          <cell r="AA18">
            <v>299</v>
          </cell>
          <cell r="AB18">
            <v>408</v>
          </cell>
          <cell r="AD18">
            <v>815</v>
          </cell>
          <cell r="AE18">
            <v>349</v>
          </cell>
          <cell r="AF18">
            <v>295</v>
          </cell>
          <cell r="AG18" t="str">
            <v>帝国</v>
          </cell>
          <cell r="AH18">
            <v>40402</v>
          </cell>
          <cell r="AI18">
            <v>460</v>
          </cell>
          <cell r="AJ18" t="str">
            <v>帝国旧版</v>
          </cell>
          <cell r="AK18" t="str">
            <v>×</v>
          </cell>
          <cell r="AL18">
            <v>423</v>
          </cell>
          <cell r="AM18" t="str">
            <v>東書</v>
          </cell>
          <cell r="AN18">
            <v>50101</v>
          </cell>
          <cell r="AO18">
            <v>175</v>
          </cell>
          <cell r="AP18">
            <v>341</v>
          </cell>
          <cell r="AQ18">
            <v>384</v>
          </cell>
          <cell r="AR18">
            <v>312</v>
          </cell>
          <cell r="AS18">
            <v>329</v>
          </cell>
          <cell r="AT18">
            <v>648</v>
          </cell>
          <cell r="AU18">
            <v>144</v>
          </cell>
          <cell r="AV18">
            <v>307</v>
          </cell>
          <cell r="AW18">
            <v>373</v>
          </cell>
          <cell r="AX18">
            <v>287</v>
          </cell>
          <cell r="AY18">
            <v>319</v>
          </cell>
          <cell r="AZ18" t="str">
            <v>☓</v>
          </cell>
          <cell r="BA18" t="str">
            <v>東書</v>
          </cell>
          <cell r="BB18">
            <v>60301</v>
          </cell>
          <cell r="BC18">
            <v>622</v>
          </cell>
          <cell r="BD18">
            <v>859</v>
          </cell>
          <cell r="BE18">
            <v>951</v>
          </cell>
          <cell r="BF18">
            <v>951</v>
          </cell>
          <cell r="BK18" t="str">
            <v>東書</v>
          </cell>
          <cell r="BL18">
            <v>906</v>
          </cell>
          <cell r="BN18">
            <v>826</v>
          </cell>
          <cell r="BO18" t="str">
            <v>教芸</v>
          </cell>
          <cell r="BP18" t="str">
            <v>教芸</v>
          </cell>
          <cell r="BQ18">
            <v>214</v>
          </cell>
          <cell r="BR18" t="str">
            <v>日文</v>
          </cell>
          <cell r="BS18">
            <v>213</v>
          </cell>
          <cell r="BT18">
            <v>213</v>
          </cell>
          <cell r="BU18" t="str">
            <v>開隆堂</v>
          </cell>
          <cell r="BV18">
            <v>100502</v>
          </cell>
          <cell r="BW18">
            <v>273</v>
          </cell>
          <cell r="BX18" t="str">
            <v>東書</v>
          </cell>
          <cell r="BY18">
            <v>110301</v>
          </cell>
          <cell r="BZ18">
            <v>207</v>
          </cell>
          <cell r="CC18" t="str">
            <v>福島･伊達･安達</v>
          </cell>
          <cell r="CD18" t="str">
            <v>二本松北小</v>
          </cell>
          <cell r="CE18" t="str">
            <v>塩沢小</v>
          </cell>
          <cell r="CF18" t="str">
            <v>岳下小</v>
          </cell>
          <cell r="CG18" t="str">
            <v>油井小</v>
          </cell>
          <cell r="CH18" t="str">
            <v>渋川小</v>
          </cell>
          <cell r="CI18" t="str">
            <v>川崎小</v>
          </cell>
          <cell r="CJ18" t="str">
            <v>旭小</v>
          </cell>
          <cell r="CK18" t="str">
            <v>東和小</v>
          </cell>
        </row>
        <row r="19">
          <cell r="B19">
            <v>270</v>
          </cell>
          <cell r="C19">
            <v>27</v>
          </cell>
          <cell r="D19" t="str">
            <v>㈲鶴屋教販</v>
          </cell>
          <cell r="E19" t="str">
            <v>東書</v>
          </cell>
          <cell r="F19">
            <v>10103</v>
          </cell>
          <cell r="G19">
            <v>307</v>
          </cell>
          <cell r="H19">
            <v>396</v>
          </cell>
          <cell r="I19">
            <v>380</v>
          </cell>
          <cell r="J19">
            <v>295</v>
          </cell>
          <cell r="K19">
            <v>648</v>
          </cell>
          <cell r="L19">
            <v>648</v>
          </cell>
          <cell r="M19" t="str">
            <v>東書</v>
          </cell>
          <cell r="N19">
            <v>307</v>
          </cell>
          <cell r="O19">
            <v>396</v>
          </cell>
          <cell r="P19">
            <v>380</v>
          </cell>
          <cell r="Q19">
            <v>295</v>
          </cell>
          <cell r="R19">
            <v>648</v>
          </cell>
          <cell r="S19">
            <v>648</v>
          </cell>
          <cell r="T19" t="str">
            <v>東書</v>
          </cell>
          <cell r="U19" t="str">
            <v>東書</v>
          </cell>
          <cell r="V19">
            <v>157</v>
          </cell>
          <cell r="W19" t="str">
            <v>東書</v>
          </cell>
          <cell r="X19">
            <v>30301</v>
          </cell>
          <cell r="Y19">
            <v>540</v>
          </cell>
          <cell r="Z19">
            <v>815</v>
          </cell>
          <cell r="AA19">
            <v>299</v>
          </cell>
          <cell r="AB19">
            <v>408</v>
          </cell>
          <cell r="AD19">
            <v>815</v>
          </cell>
          <cell r="AE19">
            <v>349</v>
          </cell>
          <cell r="AF19">
            <v>295</v>
          </cell>
          <cell r="AG19" t="str">
            <v>帝国</v>
          </cell>
          <cell r="AH19">
            <v>40402</v>
          </cell>
          <cell r="AI19">
            <v>460</v>
          </cell>
          <cell r="AJ19" t="str">
            <v>帝国旧版</v>
          </cell>
          <cell r="AK19" t="str">
            <v>×</v>
          </cell>
          <cell r="AL19">
            <v>423</v>
          </cell>
          <cell r="AM19" t="str">
            <v>東書</v>
          </cell>
          <cell r="AN19">
            <v>50101</v>
          </cell>
          <cell r="AO19">
            <v>175</v>
          </cell>
          <cell r="AP19">
            <v>341</v>
          </cell>
          <cell r="AQ19">
            <v>384</v>
          </cell>
          <cell r="AR19">
            <v>312</v>
          </cell>
          <cell r="AS19">
            <v>329</v>
          </cell>
          <cell r="AT19">
            <v>648</v>
          </cell>
          <cell r="AU19">
            <v>144</v>
          </cell>
          <cell r="AV19">
            <v>307</v>
          </cell>
          <cell r="AW19">
            <v>373</v>
          </cell>
          <cell r="AX19">
            <v>287</v>
          </cell>
          <cell r="AY19">
            <v>319</v>
          </cell>
          <cell r="AZ19" t="str">
            <v>☓</v>
          </cell>
          <cell r="BA19" t="str">
            <v>東書</v>
          </cell>
          <cell r="BB19">
            <v>60301</v>
          </cell>
          <cell r="BC19">
            <v>622</v>
          </cell>
          <cell r="BD19">
            <v>859</v>
          </cell>
          <cell r="BE19">
            <v>951</v>
          </cell>
          <cell r="BF19">
            <v>951</v>
          </cell>
          <cell r="BK19" t="str">
            <v>東書</v>
          </cell>
          <cell r="BL19">
            <v>906</v>
          </cell>
          <cell r="BN19">
            <v>826</v>
          </cell>
          <cell r="BO19" t="str">
            <v>教芸</v>
          </cell>
          <cell r="BP19" t="str">
            <v>教芸</v>
          </cell>
          <cell r="BQ19">
            <v>214</v>
          </cell>
          <cell r="BR19" t="str">
            <v>日文</v>
          </cell>
          <cell r="BS19">
            <v>213</v>
          </cell>
          <cell r="BT19">
            <v>213</v>
          </cell>
          <cell r="BU19" t="str">
            <v>開隆堂</v>
          </cell>
          <cell r="BV19">
            <v>100502</v>
          </cell>
          <cell r="BW19">
            <v>273</v>
          </cell>
          <cell r="BX19" t="str">
            <v>東書</v>
          </cell>
          <cell r="BY19">
            <v>110301</v>
          </cell>
          <cell r="BZ19">
            <v>207</v>
          </cell>
          <cell r="CC19" t="str">
            <v>福島･伊達･安達</v>
          </cell>
          <cell r="CD19" t="str">
            <v>本宮小</v>
          </cell>
          <cell r="CE19" t="str">
            <v>本宮まゆみ小</v>
          </cell>
          <cell r="CF19" t="str">
            <v>五百川小</v>
          </cell>
          <cell r="CG19" t="str">
            <v>岩根小</v>
          </cell>
          <cell r="CH19" t="str">
            <v>糠沢小</v>
          </cell>
          <cell r="CI19" t="str">
            <v>和田小</v>
          </cell>
          <cell r="CJ19" t="str">
            <v>白岩小</v>
          </cell>
          <cell r="CK19" t="str">
            <v>大山小</v>
          </cell>
          <cell r="CL19" t="str">
            <v>玉井小</v>
          </cell>
        </row>
        <row r="20">
          <cell r="B20">
            <v>290</v>
          </cell>
          <cell r="C20">
            <v>29</v>
          </cell>
          <cell r="D20" t="str">
            <v>大内商店</v>
          </cell>
          <cell r="E20" t="str">
            <v>東書</v>
          </cell>
          <cell r="F20">
            <v>10103</v>
          </cell>
          <cell r="G20">
            <v>307</v>
          </cell>
          <cell r="H20">
            <v>396</v>
          </cell>
          <cell r="I20">
            <v>380</v>
          </cell>
          <cell r="J20">
            <v>295</v>
          </cell>
          <cell r="K20">
            <v>648</v>
          </cell>
          <cell r="L20">
            <v>648</v>
          </cell>
          <cell r="M20" t="str">
            <v>東書</v>
          </cell>
          <cell r="N20">
            <v>307</v>
          </cell>
          <cell r="O20">
            <v>396</v>
          </cell>
          <cell r="P20">
            <v>380</v>
          </cell>
          <cell r="Q20">
            <v>295</v>
          </cell>
          <cell r="R20">
            <v>648</v>
          </cell>
          <cell r="S20">
            <v>648</v>
          </cell>
          <cell r="T20" t="str">
            <v>東書</v>
          </cell>
          <cell r="U20" t="str">
            <v>東書</v>
          </cell>
          <cell r="V20">
            <v>157</v>
          </cell>
          <cell r="W20" t="str">
            <v>東書</v>
          </cell>
          <cell r="X20">
            <v>30301</v>
          </cell>
          <cell r="Y20">
            <v>540</v>
          </cell>
          <cell r="Z20">
            <v>815</v>
          </cell>
          <cell r="AA20">
            <v>299</v>
          </cell>
          <cell r="AB20">
            <v>408</v>
          </cell>
          <cell r="AD20">
            <v>815</v>
          </cell>
          <cell r="AE20">
            <v>349</v>
          </cell>
          <cell r="AF20">
            <v>295</v>
          </cell>
          <cell r="AG20" t="str">
            <v>帝国</v>
          </cell>
          <cell r="AH20">
            <v>40402</v>
          </cell>
          <cell r="AI20">
            <v>460</v>
          </cell>
          <cell r="AJ20" t="str">
            <v>帝国旧版</v>
          </cell>
          <cell r="AK20" t="str">
            <v>×</v>
          </cell>
          <cell r="AL20">
            <v>423</v>
          </cell>
          <cell r="AM20" t="str">
            <v>東書</v>
          </cell>
          <cell r="AN20">
            <v>50101</v>
          </cell>
          <cell r="AO20">
            <v>175</v>
          </cell>
          <cell r="AP20">
            <v>341</v>
          </cell>
          <cell r="AQ20">
            <v>384</v>
          </cell>
          <cell r="AR20">
            <v>312</v>
          </cell>
          <cell r="AS20">
            <v>329</v>
          </cell>
          <cell r="AT20">
            <v>648</v>
          </cell>
          <cell r="AU20">
            <v>144</v>
          </cell>
          <cell r="AV20">
            <v>307</v>
          </cell>
          <cell r="AW20">
            <v>373</v>
          </cell>
          <cell r="AX20">
            <v>287</v>
          </cell>
          <cell r="AY20">
            <v>319</v>
          </cell>
          <cell r="AZ20" t="str">
            <v>☓</v>
          </cell>
          <cell r="BA20" t="str">
            <v>東書</v>
          </cell>
          <cell r="BB20">
            <v>60301</v>
          </cell>
          <cell r="BC20">
            <v>622</v>
          </cell>
          <cell r="BD20">
            <v>859</v>
          </cell>
          <cell r="BE20">
            <v>951</v>
          </cell>
          <cell r="BF20">
            <v>951</v>
          </cell>
          <cell r="BK20" t="str">
            <v>東書</v>
          </cell>
          <cell r="BL20">
            <v>906</v>
          </cell>
          <cell r="BN20">
            <v>826</v>
          </cell>
          <cell r="BO20" t="str">
            <v>教芸</v>
          </cell>
          <cell r="BP20" t="str">
            <v>教芸</v>
          </cell>
          <cell r="BQ20">
            <v>214</v>
          </cell>
          <cell r="BR20" t="str">
            <v>日文</v>
          </cell>
          <cell r="BS20">
            <v>213</v>
          </cell>
          <cell r="BT20">
            <v>213</v>
          </cell>
          <cell r="BU20" t="str">
            <v>開隆堂</v>
          </cell>
          <cell r="BV20">
            <v>100502</v>
          </cell>
          <cell r="BW20">
            <v>273</v>
          </cell>
          <cell r="BX20" t="str">
            <v>東書</v>
          </cell>
          <cell r="BY20">
            <v>110301</v>
          </cell>
          <cell r="BZ20">
            <v>207</v>
          </cell>
          <cell r="CC20" t="str">
            <v>福島･伊達･安達</v>
          </cell>
          <cell r="CD20" t="str">
            <v>小浜小</v>
          </cell>
          <cell r="CE20" t="str">
            <v>新殿小</v>
          </cell>
        </row>
        <row r="21">
          <cell r="B21">
            <v>300</v>
          </cell>
          <cell r="C21">
            <v>30</v>
          </cell>
          <cell r="D21" t="str">
            <v>㈱日和田中村屋 </v>
          </cell>
          <cell r="E21" t="str">
            <v>光村</v>
          </cell>
          <cell r="F21">
            <v>10111</v>
          </cell>
          <cell r="G21">
            <v>343</v>
          </cell>
          <cell r="H21">
            <v>399</v>
          </cell>
          <cell r="I21">
            <v>403</v>
          </cell>
          <cell r="J21">
            <v>331</v>
          </cell>
          <cell r="K21">
            <v>648</v>
          </cell>
          <cell r="L21">
            <v>648</v>
          </cell>
          <cell r="M21" t="str">
            <v>光村</v>
          </cell>
          <cell r="N21">
            <v>343</v>
          </cell>
          <cell r="O21">
            <v>399</v>
          </cell>
          <cell r="P21">
            <v>403</v>
          </cell>
          <cell r="Q21">
            <v>331</v>
          </cell>
          <cell r="R21">
            <v>648</v>
          </cell>
          <cell r="S21">
            <v>648</v>
          </cell>
          <cell r="T21" t="str">
            <v>光村</v>
          </cell>
          <cell r="U21" t="str">
            <v>光村</v>
          </cell>
          <cell r="V21">
            <v>157</v>
          </cell>
          <cell r="W21" t="str">
            <v>東書</v>
          </cell>
          <cell r="X21">
            <v>30301</v>
          </cell>
          <cell r="Y21">
            <v>540</v>
          </cell>
          <cell r="Z21">
            <v>815</v>
          </cell>
          <cell r="AA21">
            <v>299</v>
          </cell>
          <cell r="AB21">
            <v>408</v>
          </cell>
          <cell r="AD21">
            <v>815</v>
          </cell>
          <cell r="AE21">
            <v>349</v>
          </cell>
          <cell r="AF21">
            <v>295</v>
          </cell>
          <cell r="AG21" t="str">
            <v>帝国</v>
          </cell>
          <cell r="AH21">
            <v>40402</v>
          </cell>
          <cell r="AI21">
            <v>460</v>
          </cell>
          <cell r="AJ21" t="str">
            <v>帝国旧版</v>
          </cell>
          <cell r="AK21" t="str">
            <v>×</v>
          </cell>
          <cell r="AL21">
            <v>423</v>
          </cell>
          <cell r="AM21" t="str">
            <v>東書</v>
          </cell>
          <cell r="AN21">
            <v>50101</v>
          </cell>
          <cell r="AO21">
            <v>175</v>
          </cell>
          <cell r="AP21">
            <v>341</v>
          </cell>
          <cell r="AQ21">
            <v>384</v>
          </cell>
          <cell r="AR21">
            <v>312</v>
          </cell>
          <cell r="AS21">
            <v>329</v>
          </cell>
          <cell r="AT21">
            <v>648</v>
          </cell>
          <cell r="AU21">
            <v>144</v>
          </cell>
          <cell r="AV21">
            <v>307</v>
          </cell>
          <cell r="AW21">
            <v>373</v>
          </cell>
          <cell r="AX21">
            <v>287</v>
          </cell>
          <cell r="AY21">
            <v>319</v>
          </cell>
          <cell r="AZ21" t="str">
            <v>☓</v>
          </cell>
          <cell r="BA21" t="str">
            <v>東書</v>
          </cell>
          <cell r="BB21">
            <v>60301</v>
          </cell>
          <cell r="BC21">
            <v>622</v>
          </cell>
          <cell r="BD21">
            <v>859</v>
          </cell>
          <cell r="BE21">
            <v>951</v>
          </cell>
          <cell r="BF21">
            <v>951</v>
          </cell>
          <cell r="BK21" t="str">
            <v>東書</v>
          </cell>
          <cell r="BL21">
            <v>906</v>
          </cell>
          <cell r="BN21">
            <v>826</v>
          </cell>
          <cell r="BO21" t="str">
            <v>教芸</v>
          </cell>
          <cell r="BP21" t="str">
            <v>教芸</v>
          </cell>
          <cell r="BQ21">
            <v>214</v>
          </cell>
          <cell r="BR21" t="str">
            <v>開隆堂</v>
          </cell>
          <cell r="BS21">
            <v>213</v>
          </cell>
          <cell r="BT21">
            <v>213</v>
          </cell>
          <cell r="BU21" t="str">
            <v>東書</v>
          </cell>
          <cell r="BV21">
            <v>100501</v>
          </cell>
          <cell r="BW21">
            <v>273</v>
          </cell>
          <cell r="BX21" t="str">
            <v>学研</v>
          </cell>
          <cell r="BY21">
            <v>110304</v>
          </cell>
          <cell r="BZ21">
            <v>207</v>
          </cell>
          <cell r="CC21" t="str">
            <v>郡山</v>
          </cell>
          <cell r="CD21" t="str">
            <v>日和田小</v>
          </cell>
          <cell r="CE21" t="str">
            <v>高倉小</v>
          </cell>
        </row>
        <row r="22">
          <cell r="B22">
            <v>310</v>
          </cell>
          <cell r="C22">
            <v>31</v>
          </cell>
          <cell r="D22" t="str">
            <v>滝田商店</v>
          </cell>
          <cell r="E22" t="str">
            <v>光村</v>
          </cell>
          <cell r="F22">
            <v>10111</v>
          </cell>
          <cell r="G22">
            <v>343</v>
          </cell>
          <cell r="H22">
            <v>399</v>
          </cell>
          <cell r="I22">
            <v>403</v>
          </cell>
          <cell r="J22">
            <v>331</v>
          </cell>
          <cell r="K22">
            <v>648</v>
          </cell>
          <cell r="L22">
            <v>648</v>
          </cell>
          <cell r="M22" t="str">
            <v>光村</v>
          </cell>
          <cell r="N22">
            <v>343</v>
          </cell>
          <cell r="O22">
            <v>399</v>
          </cell>
          <cell r="P22">
            <v>403</v>
          </cell>
          <cell r="Q22">
            <v>331</v>
          </cell>
          <cell r="R22">
            <v>648</v>
          </cell>
          <cell r="S22">
            <v>648</v>
          </cell>
          <cell r="T22" t="str">
            <v>光村</v>
          </cell>
          <cell r="U22" t="str">
            <v>光村</v>
          </cell>
          <cell r="V22">
            <v>157</v>
          </cell>
          <cell r="W22" t="str">
            <v>東書</v>
          </cell>
          <cell r="X22">
            <v>30301</v>
          </cell>
          <cell r="Y22">
            <v>540</v>
          </cell>
          <cell r="Z22">
            <v>815</v>
          </cell>
          <cell r="AA22">
            <v>299</v>
          </cell>
          <cell r="AB22">
            <v>408</v>
          </cell>
          <cell r="AD22">
            <v>815</v>
          </cell>
          <cell r="AE22">
            <v>349</v>
          </cell>
          <cell r="AF22">
            <v>295</v>
          </cell>
          <cell r="AG22" t="str">
            <v>帝国</v>
          </cell>
          <cell r="AH22">
            <v>40402</v>
          </cell>
          <cell r="AI22">
            <v>460</v>
          </cell>
          <cell r="AJ22" t="str">
            <v>帝国旧版</v>
          </cell>
          <cell r="AK22" t="str">
            <v>×</v>
          </cell>
          <cell r="AL22">
            <v>423</v>
          </cell>
          <cell r="AM22" t="str">
            <v>東書</v>
          </cell>
          <cell r="AN22">
            <v>50101</v>
          </cell>
          <cell r="AO22">
            <v>175</v>
          </cell>
          <cell r="AP22">
            <v>341</v>
          </cell>
          <cell r="AQ22">
            <v>384</v>
          </cell>
          <cell r="AR22">
            <v>312</v>
          </cell>
          <cell r="AS22">
            <v>329</v>
          </cell>
          <cell r="AT22">
            <v>648</v>
          </cell>
          <cell r="AU22">
            <v>144</v>
          </cell>
          <cell r="AV22">
            <v>307</v>
          </cell>
          <cell r="AW22">
            <v>373</v>
          </cell>
          <cell r="AX22">
            <v>287</v>
          </cell>
          <cell r="AY22">
            <v>319</v>
          </cell>
          <cell r="AZ22" t="str">
            <v>☓</v>
          </cell>
          <cell r="BA22" t="str">
            <v>東書</v>
          </cell>
          <cell r="BB22">
            <v>60301</v>
          </cell>
          <cell r="BC22">
            <v>622</v>
          </cell>
          <cell r="BD22">
            <v>859</v>
          </cell>
          <cell r="BE22">
            <v>951</v>
          </cell>
          <cell r="BF22">
            <v>951</v>
          </cell>
          <cell r="BK22" t="str">
            <v>東書</v>
          </cell>
          <cell r="BL22">
            <v>906</v>
          </cell>
          <cell r="BN22">
            <v>826</v>
          </cell>
          <cell r="BO22" t="str">
            <v>教芸</v>
          </cell>
          <cell r="BP22" t="str">
            <v>教芸</v>
          </cell>
          <cell r="BQ22">
            <v>214</v>
          </cell>
          <cell r="BR22" t="str">
            <v>開隆堂</v>
          </cell>
          <cell r="BS22">
            <v>213</v>
          </cell>
          <cell r="BT22">
            <v>213</v>
          </cell>
          <cell r="BU22" t="str">
            <v>東書</v>
          </cell>
          <cell r="BV22">
            <v>100501</v>
          </cell>
          <cell r="BW22">
            <v>273</v>
          </cell>
          <cell r="BX22" t="str">
            <v>学研</v>
          </cell>
          <cell r="BY22">
            <v>110304</v>
          </cell>
          <cell r="BZ22">
            <v>207</v>
          </cell>
          <cell r="CC22" t="str">
            <v>郡山</v>
          </cell>
          <cell r="CD22" t="str">
            <v>湖南小</v>
          </cell>
        </row>
        <row r="23">
          <cell r="B23">
            <v>350</v>
          </cell>
          <cell r="C23">
            <v>35</v>
          </cell>
          <cell r="D23" t="str">
            <v>渡部書店</v>
          </cell>
          <cell r="E23" t="str">
            <v>東書</v>
          </cell>
          <cell r="F23">
            <v>10103</v>
          </cell>
          <cell r="G23">
            <v>307</v>
          </cell>
          <cell r="H23">
            <v>396</v>
          </cell>
          <cell r="I23">
            <v>380</v>
          </cell>
          <cell r="J23">
            <v>295</v>
          </cell>
          <cell r="K23">
            <v>648</v>
          </cell>
          <cell r="L23">
            <v>648</v>
          </cell>
          <cell r="M23" t="str">
            <v>光村</v>
          </cell>
          <cell r="N23">
            <v>343</v>
          </cell>
          <cell r="O23">
            <v>399</v>
          </cell>
          <cell r="P23">
            <v>403</v>
          </cell>
          <cell r="Q23">
            <v>331</v>
          </cell>
          <cell r="R23">
            <v>648</v>
          </cell>
          <cell r="S23">
            <v>648</v>
          </cell>
          <cell r="T23" t="str">
            <v>光村</v>
          </cell>
          <cell r="U23" t="str">
            <v>光村</v>
          </cell>
          <cell r="V23">
            <v>157</v>
          </cell>
          <cell r="W23" t="str">
            <v>東書</v>
          </cell>
          <cell r="X23">
            <v>30301</v>
          </cell>
          <cell r="Y23">
            <v>540</v>
          </cell>
          <cell r="Z23">
            <v>815</v>
          </cell>
          <cell r="AA23">
            <v>299</v>
          </cell>
          <cell r="AB23">
            <v>408</v>
          </cell>
          <cell r="AD23">
            <v>815</v>
          </cell>
          <cell r="AE23">
            <v>349</v>
          </cell>
          <cell r="AF23">
            <v>295</v>
          </cell>
          <cell r="AG23" t="str">
            <v>帝国</v>
          </cell>
          <cell r="AH23">
            <v>40402</v>
          </cell>
          <cell r="AI23">
            <v>460</v>
          </cell>
          <cell r="AJ23" t="str">
            <v>帝国旧版</v>
          </cell>
          <cell r="AK23" t="str">
            <v>×</v>
          </cell>
          <cell r="AL23">
            <v>423</v>
          </cell>
          <cell r="AM23" t="str">
            <v>東書</v>
          </cell>
          <cell r="AN23">
            <v>50101</v>
          </cell>
          <cell r="AO23">
            <v>175</v>
          </cell>
          <cell r="AP23">
            <v>341</v>
          </cell>
          <cell r="AQ23">
            <v>384</v>
          </cell>
          <cell r="AR23">
            <v>312</v>
          </cell>
          <cell r="AS23">
            <v>329</v>
          </cell>
          <cell r="AT23">
            <v>648</v>
          </cell>
          <cell r="AU23">
            <v>144</v>
          </cell>
          <cell r="AV23">
            <v>307</v>
          </cell>
          <cell r="AW23">
            <v>373</v>
          </cell>
          <cell r="AX23">
            <v>287</v>
          </cell>
          <cell r="AY23">
            <v>319</v>
          </cell>
          <cell r="AZ23" t="str">
            <v>☓</v>
          </cell>
          <cell r="BA23" t="str">
            <v>東書</v>
          </cell>
          <cell r="BB23">
            <v>60301</v>
          </cell>
          <cell r="BC23">
            <v>622</v>
          </cell>
          <cell r="BD23">
            <v>859</v>
          </cell>
          <cell r="BE23">
            <v>951</v>
          </cell>
          <cell r="BF23">
            <v>951</v>
          </cell>
          <cell r="BK23" t="str">
            <v>東書</v>
          </cell>
          <cell r="BL23">
            <v>906</v>
          </cell>
          <cell r="BN23">
            <v>826</v>
          </cell>
          <cell r="BO23" t="str">
            <v>教出</v>
          </cell>
          <cell r="BP23" t="str">
            <v>教出</v>
          </cell>
          <cell r="BQ23">
            <v>214</v>
          </cell>
          <cell r="BR23" t="str">
            <v>日文</v>
          </cell>
          <cell r="BS23">
            <v>213</v>
          </cell>
          <cell r="BT23">
            <v>213</v>
          </cell>
          <cell r="BU23" t="str">
            <v>東書</v>
          </cell>
          <cell r="BV23">
            <v>100502</v>
          </cell>
          <cell r="BW23">
            <v>273</v>
          </cell>
          <cell r="BX23" t="str">
            <v>東書</v>
          </cell>
          <cell r="BY23">
            <v>110301</v>
          </cell>
          <cell r="BZ23">
            <v>207</v>
          </cell>
          <cell r="CC23" t="str">
            <v>会津</v>
          </cell>
          <cell r="CD23" t="str">
            <v>田島小</v>
          </cell>
          <cell r="CE23" t="str">
            <v>田島二小</v>
          </cell>
          <cell r="CF23" t="str">
            <v>檜沢小</v>
          </cell>
          <cell r="CG23" t="str">
            <v>荒海小</v>
          </cell>
          <cell r="CH23" t="str">
            <v>旭田小</v>
          </cell>
          <cell r="CI23" t="str">
            <v>江川小</v>
          </cell>
          <cell r="CJ23" t="str">
            <v>楢原小</v>
          </cell>
        </row>
        <row r="24">
          <cell r="B24">
            <v>360</v>
          </cell>
          <cell r="C24">
            <v>36</v>
          </cell>
          <cell r="D24" t="str">
            <v>（資）瀬野屋書店</v>
          </cell>
          <cell r="E24" t="str">
            <v>東書</v>
          </cell>
          <cell r="F24">
            <v>10103</v>
          </cell>
          <cell r="G24">
            <v>307</v>
          </cell>
          <cell r="H24">
            <v>396</v>
          </cell>
          <cell r="I24">
            <v>380</v>
          </cell>
          <cell r="J24">
            <v>295</v>
          </cell>
          <cell r="K24">
            <v>648</v>
          </cell>
          <cell r="L24">
            <v>648</v>
          </cell>
          <cell r="M24" t="str">
            <v>光村</v>
          </cell>
          <cell r="N24">
            <v>343</v>
          </cell>
          <cell r="O24">
            <v>399</v>
          </cell>
          <cell r="P24">
            <v>403</v>
          </cell>
          <cell r="Q24">
            <v>331</v>
          </cell>
          <cell r="R24">
            <v>648</v>
          </cell>
          <cell r="S24">
            <v>648</v>
          </cell>
          <cell r="T24" t="str">
            <v>光村</v>
          </cell>
          <cell r="U24" t="str">
            <v>光村</v>
          </cell>
          <cell r="V24">
            <v>157</v>
          </cell>
          <cell r="W24" t="str">
            <v>東書</v>
          </cell>
          <cell r="X24">
            <v>30301</v>
          </cell>
          <cell r="Y24">
            <v>540</v>
          </cell>
          <cell r="Z24">
            <v>815</v>
          </cell>
          <cell r="AA24">
            <v>299</v>
          </cell>
          <cell r="AB24">
            <v>408</v>
          </cell>
          <cell r="AD24">
            <v>815</v>
          </cell>
          <cell r="AE24">
            <v>349</v>
          </cell>
          <cell r="AF24">
            <v>295</v>
          </cell>
          <cell r="AG24" t="str">
            <v>帝国</v>
          </cell>
          <cell r="AH24">
            <v>40402</v>
          </cell>
          <cell r="AI24">
            <v>460</v>
          </cell>
          <cell r="AJ24" t="str">
            <v>帝国旧版</v>
          </cell>
          <cell r="AK24" t="str">
            <v>×</v>
          </cell>
          <cell r="AL24">
            <v>423</v>
          </cell>
          <cell r="AM24" t="str">
            <v>東書</v>
          </cell>
          <cell r="AN24">
            <v>50101</v>
          </cell>
          <cell r="AO24">
            <v>175</v>
          </cell>
          <cell r="AP24">
            <v>341</v>
          </cell>
          <cell r="AQ24">
            <v>384</v>
          </cell>
          <cell r="AR24">
            <v>312</v>
          </cell>
          <cell r="AS24">
            <v>329</v>
          </cell>
          <cell r="AT24">
            <v>648</v>
          </cell>
          <cell r="AU24">
            <v>144</v>
          </cell>
          <cell r="AV24">
            <v>307</v>
          </cell>
          <cell r="AW24">
            <v>373</v>
          </cell>
          <cell r="AX24">
            <v>287</v>
          </cell>
          <cell r="AY24">
            <v>319</v>
          </cell>
          <cell r="AZ24" t="str">
            <v>☓</v>
          </cell>
          <cell r="BA24" t="str">
            <v>東書</v>
          </cell>
          <cell r="BB24">
            <v>60301</v>
          </cell>
          <cell r="BC24">
            <v>622</v>
          </cell>
          <cell r="BD24">
            <v>859</v>
          </cell>
          <cell r="BE24">
            <v>951</v>
          </cell>
          <cell r="BF24">
            <v>951</v>
          </cell>
          <cell r="BK24" t="str">
            <v>東書</v>
          </cell>
          <cell r="BL24">
            <v>906</v>
          </cell>
          <cell r="BN24">
            <v>826</v>
          </cell>
          <cell r="BO24" t="str">
            <v>教出</v>
          </cell>
          <cell r="BP24" t="str">
            <v>教出</v>
          </cell>
          <cell r="BQ24">
            <v>214</v>
          </cell>
          <cell r="BR24" t="str">
            <v>日文</v>
          </cell>
          <cell r="BS24">
            <v>213</v>
          </cell>
          <cell r="BT24">
            <v>213</v>
          </cell>
          <cell r="BU24" t="str">
            <v>東書</v>
          </cell>
          <cell r="BV24">
            <v>100502</v>
          </cell>
          <cell r="BW24">
            <v>273</v>
          </cell>
          <cell r="BX24" t="str">
            <v>東書</v>
          </cell>
          <cell r="BY24">
            <v>110301</v>
          </cell>
          <cell r="BZ24">
            <v>207</v>
          </cell>
          <cell r="CC24" t="str">
            <v>会津</v>
          </cell>
          <cell r="CD24" t="str">
            <v>喜多方一小</v>
          </cell>
          <cell r="CE24" t="str">
            <v>喜多方三小</v>
          </cell>
          <cell r="CF24" t="str">
            <v>松山小</v>
          </cell>
          <cell r="CG24" t="str">
            <v>上三宮小</v>
          </cell>
          <cell r="CH24" t="str">
            <v>関柴小</v>
          </cell>
          <cell r="CI24" t="str">
            <v>熊倉小</v>
          </cell>
          <cell r="CJ24" t="str">
            <v>豊川小</v>
          </cell>
          <cell r="CK24" t="str">
            <v>慶徳小</v>
          </cell>
          <cell r="CL24" t="str">
            <v>熱塩小</v>
          </cell>
          <cell r="CM24" t="str">
            <v>加納小</v>
          </cell>
          <cell r="CN24" t="str">
            <v>さくら小</v>
          </cell>
          <cell r="CO24" t="str">
            <v>裏磐梯小</v>
          </cell>
          <cell r="CP24" t="str">
            <v>磐梯一小</v>
          </cell>
          <cell r="CQ24" t="str">
            <v>磐梯二小</v>
          </cell>
        </row>
        <row r="25">
          <cell r="B25">
            <v>390</v>
          </cell>
          <cell r="C25">
            <v>39</v>
          </cell>
          <cell r="D25" t="str">
            <v>㈲松本屋</v>
          </cell>
          <cell r="E25" t="str">
            <v>東書</v>
          </cell>
          <cell r="F25">
            <v>10103</v>
          </cell>
          <cell r="G25">
            <v>307</v>
          </cell>
          <cell r="H25">
            <v>396</v>
          </cell>
          <cell r="I25">
            <v>380</v>
          </cell>
          <cell r="J25">
            <v>295</v>
          </cell>
          <cell r="K25">
            <v>648</v>
          </cell>
          <cell r="L25">
            <v>648</v>
          </cell>
          <cell r="M25" t="str">
            <v>光村</v>
          </cell>
          <cell r="N25">
            <v>343</v>
          </cell>
          <cell r="O25">
            <v>399</v>
          </cell>
          <cell r="P25">
            <v>403</v>
          </cell>
          <cell r="Q25">
            <v>331</v>
          </cell>
          <cell r="R25">
            <v>648</v>
          </cell>
          <cell r="S25">
            <v>648</v>
          </cell>
          <cell r="T25" t="str">
            <v>光村</v>
          </cell>
          <cell r="U25" t="str">
            <v>光村</v>
          </cell>
          <cell r="V25">
            <v>157</v>
          </cell>
          <cell r="W25" t="str">
            <v>東書</v>
          </cell>
          <cell r="X25">
            <v>30301</v>
          </cell>
          <cell r="Y25">
            <v>540</v>
          </cell>
          <cell r="Z25">
            <v>815</v>
          </cell>
          <cell r="AA25">
            <v>299</v>
          </cell>
          <cell r="AB25">
            <v>408</v>
          </cell>
          <cell r="AD25">
            <v>815</v>
          </cell>
          <cell r="AE25">
            <v>349</v>
          </cell>
          <cell r="AF25">
            <v>295</v>
          </cell>
          <cell r="AG25" t="str">
            <v>帝国</v>
          </cell>
          <cell r="AH25">
            <v>40402</v>
          </cell>
          <cell r="AI25">
            <v>460</v>
          </cell>
          <cell r="AJ25" t="str">
            <v>帝国旧版</v>
          </cell>
          <cell r="AK25" t="str">
            <v>×</v>
          </cell>
          <cell r="AL25">
            <v>423</v>
          </cell>
          <cell r="AM25" t="str">
            <v>東書</v>
          </cell>
          <cell r="AN25">
            <v>50101</v>
          </cell>
          <cell r="AO25">
            <v>175</v>
          </cell>
          <cell r="AP25">
            <v>341</v>
          </cell>
          <cell r="AQ25">
            <v>384</v>
          </cell>
          <cell r="AR25">
            <v>312</v>
          </cell>
          <cell r="AS25">
            <v>329</v>
          </cell>
          <cell r="AT25">
            <v>648</v>
          </cell>
          <cell r="AU25">
            <v>144</v>
          </cell>
          <cell r="AV25">
            <v>307</v>
          </cell>
          <cell r="AW25">
            <v>373</v>
          </cell>
          <cell r="AX25">
            <v>287</v>
          </cell>
          <cell r="AY25">
            <v>319</v>
          </cell>
          <cell r="AZ25" t="str">
            <v>☓</v>
          </cell>
          <cell r="BA25" t="str">
            <v>東書</v>
          </cell>
          <cell r="BB25">
            <v>60301</v>
          </cell>
          <cell r="BC25">
            <v>622</v>
          </cell>
          <cell r="BD25">
            <v>859</v>
          </cell>
          <cell r="BE25">
            <v>951</v>
          </cell>
          <cell r="BF25">
            <v>951</v>
          </cell>
          <cell r="BK25" t="str">
            <v>東書</v>
          </cell>
          <cell r="BL25">
            <v>906</v>
          </cell>
          <cell r="BN25">
            <v>826</v>
          </cell>
          <cell r="BO25" t="str">
            <v>教出</v>
          </cell>
          <cell r="BP25" t="str">
            <v>教出</v>
          </cell>
          <cell r="BQ25">
            <v>214</v>
          </cell>
          <cell r="BR25" t="str">
            <v>日文</v>
          </cell>
          <cell r="BS25">
            <v>213</v>
          </cell>
          <cell r="BT25">
            <v>213</v>
          </cell>
          <cell r="BU25" t="str">
            <v>東書</v>
          </cell>
          <cell r="BV25">
            <v>100502</v>
          </cell>
          <cell r="BW25">
            <v>273</v>
          </cell>
          <cell r="BX25" t="str">
            <v>東書</v>
          </cell>
          <cell r="BY25">
            <v>110301</v>
          </cell>
          <cell r="BZ25">
            <v>207</v>
          </cell>
          <cell r="CC25" t="str">
            <v>会津</v>
          </cell>
          <cell r="CD25" t="str">
            <v>喜多方二小</v>
          </cell>
          <cell r="CE25" t="str">
            <v>堂島小</v>
          </cell>
          <cell r="CF25" t="str">
            <v>塩川小</v>
          </cell>
          <cell r="CG25" t="str">
            <v>姥堂小</v>
          </cell>
          <cell r="CH25" t="str">
            <v>駒形小</v>
          </cell>
          <cell r="CI25" t="str">
            <v>山都小</v>
          </cell>
          <cell r="CJ25" t="str">
            <v>高郷小</v>
          </cell>
        </row>
        <row r="26">
          <cell r="B26">
            <v>420</v>
          </cell>
          <cell r="C26">
            <v>42</v>
          </cell>
          <cell r="D26" t="str">
            <v>㈲近江屋商店</v>
          </cell>
          <cell r="E26" t="str">
            <v>東書</v>
          </cell>
          <cell r="F26">
            <v>10103</v>
          </cell>
          <cell r="G26">
            <v>307</v>
          </cell>
          <cell r="H26">
            <v>396</v>
          </cell>
          <cell r="I26">
            <v>380</v>
          </cell>
          <cell r="J26">
            <v>295</v>
          </cell>
          <cell r="K26">
            <v>648</v>
          </cell>
          <cell r="L26">
            <v>648</v>
          </cell>
          <cell r="M26" t="str">
            <v>光村</v>
          </cell>
          <cell r="N26">
            <v>343</v>
          </cell>
          <cell r="O26">
            <v>399</v>
          </cell>
          <cell r="P26">
            <v>403</v>
          </cell>
          <cell r="Q26">
            <v>331</v>
          </cell>
          <cell r="R26">
            <v>648</v>
          </cell>
          <cell r="S26">
            <v>648</v>
          </cell>
          <cell r="T26" t="str">
            <v>光村</v>
          </cell>
          <cell r="U26" t="str">
            <v>光村</v>
          </cell>
          <cell r="V26">
            <v>157</v>
          </cell>
          <cell r="W26" t="str">
            <v>東書</v>
          </cell>
          <cell r="X26">
            <v>30301</v>
          </cell>
          <cell r="Y26">
            <v>540</v>
          </cell>
          <cell r="Z26">
            <v>815</v>
          </cell>
          <cell r="AA26">
            <v>299</v>
          </cell>
          <cell r="AB26">
            <v>408</v>
          </cell>
          <cell r="AD26">
            <v>815</v>
          </cell>
          <cell r="AE26">
            <v>349</v>
          </cell>
          <cell r="AF26">
            <v>295</v>
          </cell>
          <cell r="AG26" t="str">
            <v>帝国</v>
          </cell>
          <cell r="AH26">
            <v>40402</v>
          </cell>
          <cell r="AI26">
            <v>460</v>
          </cell>
          <cell r="AJ26" t="str">
            <v>帝国旧版</v>
          </cell>
          <cell r="AK26" t="str">
            <v>×</v>
          </cell>
          <cell r="AL26">
            <v>423</v>
          </cell>
          <cell r="AM26" t="str">
            <v>東書</v>
          </cell>
          <cell r="AN26">
            <v>50101</v>
          </cell>
          <cell r="AO26">
            <v>175</v>
          </cell>
          <cell r="AP26">
            <v>341</v>
          </cell>
          <cell r="AQ26">
            <v>384</v>
          </cell>
          <cell r="AR26">
            <v>312</v>
          </cell>
          <cell r="AS26">
            <v>329</v>
          </cell>
          <cell r="AT26">
            <v>648</v>
          </cell>
          <cell r="AU26">
            <v>144</v>
          </cell>
          <cell r="AV26">
            <v>307</v>
          </cell>
          <cell r="AW26">
            <v>373</v>
          </cell>
          <cell r="AX26">
            <v>287</v>
          </cell>
          <cell r="AY26">
            <v>319</v>
          </cell>
          <cell r="AZ26" t="str">
            <v>☓</v>
          </cell>
          <cell r="BA26" t="str">
            <v>東書</v>
          </cell>
          <cell r="BB26">
            <v>60301</v>
          </cell>
          <cell r="BC26">
            <v>622</v>
          </cell>
          <cell r="BD26">
            <v>859</v>
          </cell>
          <cell r="BE26">
            <v>951</v>
          </cell>
          <cell r="BF26">
            <v>951</v>
          </cell>
          <cell r="BK26" t="str">
            <v>東書</v>
          </cell>
          <cell r="BL26">
            <v>906</v>
          </cell>
          <cell r="BN26">
            <v>826</v>
          </cell>
          <cell r="BO26" t="str">
            <v>教出</v>
          </cell>
          <cell r="BP26" t="str">
            <v>教出</v>
          </cell>
          <cell r="BQ26">
            <v>214</v>
          </cell>
          <cell r="BR26" t="str">
            <v>日文</v>
          </cell>
          <cell r="BS26">
            <v>213</v>
          </cell>
          <cell r="BT26">
            <v>213</v>
          </cell>
          <cell r="BU26" t="str">
            <v>東書</v>
          </cell>
          <cell r="BV26">
            <v>100502</v>
          </cell>
          <cell r="BW26">
            <v>273</v>
          </cell>
          <cell r="BX26" t="str">
            <v>東書</v>
          </cell>
          <cell r="BY26">
            <v>110301</v>
          </cell>
          <cell r="BZ26">
            <v>207</v>
          </cell>
          <cell r="CC26" t="str">
            <v>会津</v>
          </cell>
          <cell r="CD26" t="str">
            <v>坂下南小</v>
          </cell>
          <cell r="CE26" t="str">
            <v>柳津小</v>
          </cell>
          <cell r="CF26" t="str">
            <v>笈川小</v>
          </cell>
        </row>
        <row r="27">
          <cell r="B27">
            <v>430</v>
          </cell>
          <cell r="C27">
            <v>43</v>
          </cell>
          <cell r="D27" t="str">
            <v>浪花屋書店</v>
          </cell>
          <cell r="E27" t="str">
            <v>東書</v>
          </cell>
          <cell r="F27">
            <v>10103</v>
          </cell>
          <cell r="G27">
            <v>307</v>
          </cell>
          <cell r="H27">
            <v>396</v>
          </cell>
          <cell r="I27">
            <v>380</v>
          </cell>
          <cell r="J27">
            <v>295</v>
          </cell>
          <cell r="K27">
            <v>648</v>
          </cell>
          <cell r="L27">
            <v>648</v>
          </cell>
          <cell r="M27" t="str">
            <v>光村</v>
          </cell>
          <cell r="N27">
            <v>343</v>
          </cell>
          <cell r="O27">
            <v>399</v>
          </cell>
          <cell r="P27">
            <v>403</v>
          </cell>
          <cell r="Q27">
            <v>331</v>
          </cell>
          <cell r="R27">
            <v>648</v>
          </cell>
          <cell r="S27">
            <v>648</v>
          </cell>
          <cell r="T27" t="str">
            <v>光村</v>
          </cell>
          <cell r="U27" t="str">
            <v>光村</v>
          </cell>
          <cell r="V27">
            <v>157</v>
          </cell>
          <cell r="W27" t="str">
            <v>東書</v>
          </cell>
          <cell r="X27">
            <v>30301</v>
          </cell>
          <cell r="Y27">
            <v>540</v>
          </cell>
          <cell r="Z27">
            <v>815</v>
          </cell>
          <cell r="AA27">
            <v>299</v>
          </cell>
          <cell r="AB27">
            <v>408</v>
          </cell>
          <cell r="AD27">
            <v>815</v>
          </cell>
          <cell r="AE27">
            <v>349</v>
          </cell>
          <cell r="AF27">
            <v>295</v>
          </cell>
          <cell r="AG27" t="str">
            <v>帝国</v>
          </cell>
          <cell r="AH27">
            <v>40402</v>
          </cell>
          <cell r="AI27">
            <v>460</v>
          </cell>
          <cell r="AJ27" t="str">
            <v>帝国旧版</v>
          </cell>
          <cell r="AK27" t="str">
            <v>×</v>
          </cell>
          <cell r="AL27">
            <v>423</v>
          </cell>
          <cell r="AM27" t="str">
            <v>東書</v>
          </cell>
          <cell r="AN27">
            <v>50101</v>
          </cell>
          <cell r="AO27">
            <v>175</v>
          </cell>
          <cell r="AP27">
            <v>341</v>
          </cell>
          <cell r="AQ27">
            <v>384</v>
          </cell>
          <cell r="AR27">
            <v>312</v>
          </cell>
          <cell r="AS27">
            <v>329</v>
          </cell>
          <cell r="AT27">
            <v>648</v>
          </cell>
          <cell r="AU27">
            <v>144</v>
          </cell>
          <cell r="AV27">
            <v>307</v>
          </cell>
          <cell r="AW27">
            <v>373</v>
          </cell>
          <cell r="AX27">
            <v>287</v>
          </cell>
          <cell r="AY27">
            <v>319</v>
          </cell>
          <cell r="AZ27" t="str">
            <v>☓</v>
          </cell>
          <cell r="BA27" t="str">
            <v>東書</v>
          </cell>
          <cell r="BB27">
            <v>60301</v>
          </cell>
          <cell r="BC27">
            <v>622</v>
          </cell>
          <cell r="BD27">
            <v>859</v>
          </cell>
          <cell r="BE27">
            <v>951</v>
          </cell>
          <cell r="BF27">
            <v>951</v>
          </cell>
          <cell r="BK27" t="str">
            <v>東書</v>
          </cell>
          <cell r="BL27">
            <v>906</v>
          </cell>
          <cell r="BN27">
            <v>826</v>
          </cell>
          <cell r="BO27" t="str">
            <v>教出</v>
          </cell>
          <cell r="BP27" t="str">
            <v>教出</v>
          </cell>
          <cell r="BQ27">
            <v>214</v>
          </cell>
          <cell r="BR27" t="str">
            <v>日文</v>
          </cell>
          <cell r="BS27">
            <v>213</v>
          </cell>
          <cell r="BT27">
            <v>213</v>
          </cell>
          <cell r="BU27" t="str">
            <v>東書</v>
          </cell>
          <cell r="BV27">
            <v>100502</v>
          </cell>
          <cell r="BW27">
            <v>273</v>
          </cell>
          <cell r="BX27" t="str">
            <v>東書</v>
          </cell>
          <cell r="BY27">
            <v>110301</v>
          </cell>
          <cell r="BZ27">
            <v>207</v>
          </cell>
          <cell r="CC27" t="str">
            <v>会津</v>
          </cell>
          <cell r="CD27" t="str">
            <v>坂下東小</v>
          </cell>
          <cell r="CE27" t="str">
            <v>勝常小</v>
          </cell>
        </row>
        <row r="28">
          <cell r="B28">
            <v>440</v>
          </cell>
          <cell r="C28">
            <v>44</v>
          </cell>
          <cell r="D28" t="str">
            <v>回生堂</v>
          </cell>
          <cell r="E28" t="str">
            <v>東書</v>
          </cell>
          <cell r="F28">
            <v>10103</v>
          </cell>
          <cell r="G28">
            <v>307</v>
          </cell>
          <cell r="H28">
            <v>396</v>
          </cell>
          <cell r="I28">
            <v>380</v>
          </cell>
          <cell r="J28">
            <v>295</v>
          </cell>
          <cell r="K28">
            <v>648</v>
          </cell>
          <cell r="L28">
            <v>648</v>
          </cell>
          <cell r="M28" t="str">
            <v>光村</v>
          </cell>
          <cell r="N28">
            <v>343</v>
          </cell>
          <cell r="O28">
            <v>399</v>
          </cell>
          <cell r="P28">
            <v>403</v>
          </cell>
          <cell r="Q28">
            <v>331</v>
          </cell>
          <cell r="R28">
            <v>648</v>
          </cell>
          <cell r="S28">
            <v>648</v>
          </cell>
          <cell r="T28" t="str">
            <v>光村</v>
          </cell>
          <cell r="U28" t="str">
            <v>光村</v>
          </cell>
          <cell r="V28">
            <v>157</v>
          </cell>
          <cell r="W28" t="str">
            <v>東書</v>
          </cell>
          <cell r="X28">
            <v>30301</v>
          </cell>
          <cell r="Y28">
            <v>540</v>
          </cell>
          <cell r="Z28">
            <v>815</v>
          </cell>
          <cell r="AA28">
            <v>299</v>
          </cell>
          <cell r="AB28">
            <v>408</v>
          </cell>
          <cell r="AD28">
            <v>815</v>
          </cell>
          <cell r="AE28">
            <v>349</v>
          </cell>
          <cell r="AF28">
            <v>295</v>
          </cell>
          <cell r="AG28" t="str">
            <v>帝国</v>
          </cell>
          <cell r="AH28">
            <v>40402</v>
          </cell>
          <cell r="AI28">
            <v>460</v>
          </cell>
          <cell r="AJ28" t="str">
            <v>帝国旧版</v>
          </cell>
          <cell r="AK28" t="str">
            <v>×</v>
          </cell>
          <cell r="AL28">
            <v>423</v>
          </cell>
          <cell r="AM28" t="str">
            <v>東書</v>
          </cell>
          <cell r="AN28">
            <v>50101</v>
          </cell>
          <cell r="AO28">
            <v>175</v>
          </cell>
          <cell r="AP28">
            <v>341</v>
          </cell>
          <cell r="AQ28">
            <v>384</v>
          </cell>
          <cell r="AR28">
            <v>312</v>
          </cell>
          <cell r="AS28">
            <v>329</v>
          </cell>
          <cell r="AT28">
            <v>648</v>
          </cell>
          <cell r="AU28">
            <v>144</v>
          </cell>
          <cell r="AV28">
            <v>307</v>
          </cell>
          <cell r="AW28">
            <v>373</v>
          </cell>
          <cell r="AX28">
            <v>287</v>
          </cell>
          <cell r="AY28">
            <v>319</v>
          </cell>
          <cell r="AZ28" t="str">
            <v>☓</v>
          </cell>
          <cell r="BA28" t="str">
            <v>東書</v>
          </cell>
          <cell r="BB28">
            <v>60301</v>
          </cell>
          <cell r="BC28">
            <v>622</v>
          </cell>
          <cell r="BD28">
            <v>859</v>
          </cell>
          <cell r="BE28">
            <v>951</v>
          </cell>
          <cell r="BF28">
            <v>951</v>
          </cell>
          <cell r="BK28" t="str">
            <v>東書</v>
          </cell>
          <cell r="BL28">
            <v>906</v>
          </cell>
          <cell r="BN28">
            <v>826</v>
          </cell>
          <cell r="BO28" t="str">
            <v>教出</v>
          </cell>
          <cell r="BP28" t="str">
            <v>教出</v>
          </cell>
          <cell r="BQ28">
            <v>214</v>
          </cell>
          <cell r="BR28" t="str">
            <v>日文</v>
          </cell>
          <cell r="BS28">
            <v>213</v>
          </cell>
          <cell r="BT28">
            <v>213</v>
          </cell>
          <cell r="BU28" t="str">
            <v>東書</v>
          </cell>
          <cell r="BV28">
            <v>100502</v>
          </cell>
          <cell r="BW28">
            <v>273</v>
          </cell>
          <cell r="BX28" t="str">
            <v>東書</v>
          </cell>
          <cell r="BY28">
            <v>110301</v>
          </cell>
          <cell r="BZ28">
            <v>207</v>
          </cell>
          <cell r="CC28" t="str">
            <v>会津</v>
          </cell>
          <cell r="CD28" t="str">
            <v>西会津小</v>
          </cell>
        </row>
        <row r="29">
          <cell r="B29">
            <v>450</v>
          </cell>
          <cell r="C29">
            <v>45</v>
          </cell>
          <cell r="D29" t="str">
            <v>㈲舟石書店</v>
          </cell>
          <cell r="E29" t="str">
            <v>東書</v>
          </cell>
          <cell r="F29">
            <v>10103</v>
          </cell>
          <cell r="G29">
            <v>307</v>
          </cell>
          <cell r="H29">
            <v>396</v>
          </cell>
          <cell r="I29">
            <v>380</v>
          </cell>
          <cell r="J29">
            <v>295</v>
          </cell>
          <cell r="K29">
            <v>648</v>
          </cell>
          <cell r="L29">
            <v>648</v>
          </cell>
          <cell r="M29" t="str">
            <v>光村</v>
          </cell>
          <cell r="N29">
            <v>343</v>
          </cell>
          <cell r="O29">
            <v>399</v>
          </cell>
          <cell r="P29">
            <v>403</v>
          </cell>
          <cell r="Q29">
            <v>331</v>
          </cell>
          <cell r="R29">
            <v>648</v>
          </cell>
          <cell r="S29">
            <v>648</v>
          </cell>
          <cell r="T29" t="str">
            <v>光村</v>
          </cell>
          <cell r="U29" t="str">
            <v>光村</v>
          </cell>
          <cell r="V29">
            <v>157</v>
          </cell>
          <cell r="W29" t="str">
            <v>東書</v>
          </cell>
          <cell r="X29">
            <v>30301</v>
          </cell>
          <cell r="Y29">
            <v>540</v>
          </cell>
          <cell r="Z29">
            <v>815</v>
          </cell>
          <cell r="AA29">
            <v>299</v>
          </cell>
          <cell r="AB29">
            <v>408</v>
          </cell>
          <cell r="AD29">
            <v>815</v>
          </cell>
          <cell r="AE29">
            <v>349</v>
          </cell>
          <cell r="AF29">
            <v>295</v>
          </cell>
          <cell r="AG29" t="str">
            <v>帝国</v>
          </cell>
          <cell r="AH29">
            <v>40402</v>
          </cell>
          <cell r="AI29">
            <v>460</v>
          </cell>
          <cell r="AJ29" t="str">
            <v>帝国旧版</v>
          </cell>
          <cell r="AK29" t="str">
            <v>×</v>
          </cell>
          <cell r="AL29">
            <v>423</v>
          </cell>
          <cell r="AM29" t="str">
            <v>東書</v>
          </cell>
          <cell r="AN29">
            <v>50101</v>
          </cell>
          <cell r="AO29">
            <v>175</v>
          </cell>
          <cell r="AP29">
            <v>341</v>
          </cell>
          <cell r="AQ29">
            <v>384</v>
          </cell>
          <cell r="AR29">
            <v>312</v>
          </cell>
          <cell r="AS29">
            <v>329</v>
          </cell>
          <cell r="AT29">
            <v>648</v>
          </cell>
          <cell r="AU29">
            <v>144</v>
          </cell>
          <cell r="AV29">
            <v>307</v>
          </cell>
          <cell r="AW29">
            <v>373</v>
          </cell>
          <cell r="AX29">
            <v>287</v>
          </cell>
          <cell r="AY29">
            <v>319</v>
          </cell>
          <cell r="AZ29" t="str">
            <v>☓</v>
          </cell>
          <cell r="BA29" t="str">
            <v>東書</v>
          </cell>
          <cell r="BB29">
            <v>60301</v>
          </cell>
          <cell r="BC29">
            <v>622</v>
          </cell>
          <cell r="BD29">
            <v>859</v>
          </cell>
          <cell r="BE29">
            <v>951</v>
          </cell>
          <cell r="BF29">
            <v>951</v>
          </cell>
          <cell r="BK29" t="str">
            <v>東書</v>
          </cell>
          <cell r="BL29">
            <v>906</v>
          </cell>
          <cell r="BN29">
            <v>826</v>
          </cell>
          <cell r="BO29" t="str">
            <v>教出</v>
          </cell>
          <cell r="BP29" t="str">
            <v>教出</v>
          </cell>
          <cell r="BQ29">
            <v>214</v>
          </cell>
          <cell r="BR29" t="str">
            <v>日文</v>
          </cell>
          <cell r="BS29">
            <v>213</v>
          </cell>
          <cell r="BT29">
            <v>213</v>
          </cell>
          <cell r="BU29" t="str">
            <v>東書</v>
          </cell>
          <cell r="BV29">
            <v>100502</v>
          </cell>
          <cell r="BW29">
            <v>273</v>
          </cell>
          <cell r="BX29" t="str">
            <v>東書</v>
          </cell>
          <cell r="BY29">
            <v>110301</v>
          </cell>
          <cell r="BZ29">
            <v>207</v>
          </cell>
          <cell r="CC29" t="str">
            <v>会津</v>
          </cell>
          <cell r="CD29" t="str">
            <v>高田小</v>
          </cell>
          <cell r="CE29" t="str">
            <v>宮川小</v>
          </cell>
          <cell r="CF29" t="str">
            <v>本郷小</v>
          </cell>
          <cell r="CG29" t="str">
            <v>新鶴小</v>
          </cell>
        </row>
        <row r="30">
          <cell r="B30">
            <v>460</v>
          </cell>
          <cell r="C30">
            <v>46</v>
          </cell>
          <cell r="D30" t="str">
            <v>㈲ドラック･イガラシ</v>
          </cell>
          <cell r="E30" t="str">
            <v>東書</v>
          </cell>
          <cell r="F30">
            <v>10103</v>
          </cell>
          <cell r="G30">
            <v>307</v>
          </cell>
          <cell r="H30">
            <v>396</v>
          </cell>
          <cell r="I30">
            <v>380</v>
          </cell>
          <cell r="J30">
            <v>295</v>
          </cell>
          <cell r="K30">
            <v>648</v>
          </cell>
          <cell r="L30">
            <v>648</v>
          </cell>
          <cell r="M30" t="str">
            <v>光村</v>
          </cell>
          <cell r="N30">
            <v>343</v>
          </cell>
          <cell r="O30">
            <v>399</v>
          </cell>
          <cell r="P30">
            <v>403</v>
          </cell>
          <cell r="Q30">
            <v>331</v>
          </cell>
          <cell r="R30">
            <v>648</v>
          </cell>
          <cell r="S30">
            <v>648</v>
          </cell>
          <cell r="T30" t="str">
            <v>光村</v>
          </cell>
          <cell r="U30" t="str">
            <v>光村</v>
          </cell>
          <cell r="V30">
            <v>157</v>
          </cell>
          <cell r="W30" t="str">
            <v>東書</v>
          </cell>
          <cell r="X30">
            <v>30301</v>
          </cell>
          <cell r="Y30">
            <v>540</v>
          </cell>
          <cell r="Z30">
            <v>815</v>
          </cell>
          <cell r="AA30">
            <v>299</v>
          </cell>
          <cell r="AB30">
            <v>408</v>
          </cell>
          <cell r="AD30">
            <v>815</v>
          </cell>
          <cell r="AE30">
            <v>349</v>
          </cell>
          <cell r="AF30">
            <v>295</v>
          </cell>
          <cell r="AG30" t="str">
            <v>帝国</v>
          </cell>
          <cell r="AH30">
            <v>40402</v>
          </cell>
          <cell r="AI30">
            <v>460</v>
          </cell>
          <cell r="AJ30" t="str">
            <v>帝国旧版</v>
          </cell>
          <cell r="AK30" t="str">
            <v>×</v>
          </cell>
          <cell r="AL30">
            <v>423</v>
          </cell>
          <cell r="AM30" t="str">
            <v>東書</v>
          </cell>
          <cell r="AN30">
            <v>50101</v>
          </cell>
          <cell r="AO30">
            <v>175</v>
          </cell>
          <cell r="AP30">
            <v>341</v>
          </cell>
          <cell r="AQ30">
            <v>384</v>
          </cell>
          <cell r="AR30">
            <v>312</v>
          </cell>
          <cell r="AS30">
            <v>329</v>
          </cell>
          <cell r="AT30">
            <v>648</v>
          </cell>
          <cell r="AU30">
            <v>144</v>
          </cell>
          <cell r="AV30">
            <v>307</v>
          </cell>
          <cell r="AW30">
            <v>373</v>
          </cell>
          <cell r="AX30">
            <v>287</v>
          </cell>
          <cell r="AY30">
            <v>319</v>
          </cell>
          <cell r="AZ30" t="str">
            <v>☓</v>
          </cell>
          <cell r="BA30" t="str">
            <v>東書</v>
          </cell>
          <cell r="BB30">
            <v>60301</v>
          </cell>
          <cell r="BC30">
            <v>622</v>
          </cell>
          <cell r="BD30">
            <v>859</v>
          </cell>
          <cell r="BE30">
            <v>951</v>
          </cell>
          <cell r="BF30">
            <v>951</v>
          </cell>
          <cell r="BK30" t="str">
            <v>東書</v>
          </cell>
          <cell r="BL30">
            <v>906</v>
          </cell>
          <cell r="BN30">
            <v>826</v>
          </cell>
          <cell r="BO30" t="str">
            <v>教出</v>
          </cell>
          <cell r="BP30" t="str">
            <v>教出</v>
          </cell>
          <cell r="BQ30">
            <v>214</v>
          </cell>
          <cell r="BR30" t="str">
            <v>日文</v>
          </cell>
          <cell r="BS30">
            <v>213</v>
          </cell>
          <cell r="BT30">
            <v>213</v>
          </cell>
          <cell r="BU30" t="str">
            <v>東書</v>
          </cell>
          <cell r="BV30">
            <v>100502</v>
          </cell>
          <cell r="BW30">
            <v>273</v>
          </cell>
          <cell r="BX30" t="str">
            <v>東書</v>
          </cell>
          <cell r="BY30">
            <v>110301</v>
          </cell>
          <cell r="BZ30">
            <v>207</v>
          </cell>
          <cell r="CC30" t="str">
            <v>会津</v>
          </cell>
          <cell r="CD30" t="str">
            <v>西山小</v>
          </cell>
          <cell r="CE30" t="str">
            <v>三島小</v>
          </cell>
        </row>
        <row r="31">
          <cell r="B31">
            <v>470</v>
          </cell>
          <cell r="C31">
            <v>47</v>
          </cell>
          <cell r="D31" t="str">
            <v>長清商店</v>
          </cell>
          <cell r="E31" t="str">
            <v>東書</v>
          </cell>
          <cell r="F31">
            <v>10103</v>
          </cell>
          <cell r="G31">
            <v>307</v>
          </cell>
          <cell r="H31">
            <v>396</v>
          </cell>
          <cell r="I31">
            <v>380</v>
          </cell>
          <cell r="J31">
            <v>295</v>
          </cell>
          <cell r="K31">
            <v>648</v>
          </cell>
          <cell r="L31">
            <v>648</v>
          </cell>
          <cell r="M31" t="str">
            <v>光村</v>
          </cell>
          <cell r="N31">
            <v>343</v>
          </cell>
          <cell r="O31">
            <v>399</v>
          </cell>
          <cell r="P31">
            <v>403</v>
          </cell>
          <cell r="Q31">
            <v>331</v>
          </cell>
          <cell r="R31">
            <v>648</v>
          </cell>
          <cell r="S31">
            <v>648</v>
          </cell>
          <cell r="T31" t="str">
            <v>光村</v>
          </cell>
          <cell r="U31" t="str">
            <v>光村</v>
          </cell>
          <cell r="V31">
            <v>157</v>
          </cell>
          <cell r="W31" t="str">
            <v>東書</v>
          </cell>
          <cell r="X31">
            <v>30301</v>
          </cell>
          <cell r="Y31">
            <v>540</v>
          </cell>
          <cell r="Z31">
            <v>815</v>
          </cell>
          <cell r="AA31">
            <v>299</v>
          </cell>
          <cell r="AB31">
            <v>408</v>
          </cell>
          <cell r="AD31">
            <v>815</v>
          </cell>
          <cell r="AE31">
            <v>349</v>
          </cell>
          <cell r="AF31">
            <v>295</v>
          </cell>
          <cell r="AG31" t="str">
            <v>帝国</v>
          </cell>
          <cell r="AH31">
            <v>40402</v>
          </cell>
          <cell r="AI31">
            <v>460</v>
          </cell>
          <cell r="AJ31" t="str">
            <v>帝国旧版</v>
          </cell>
          <cell r="AK31" t="str">
            <v>×</v>
          </cell>
          <cell r="AL31">
            <v>423</v>
          </cell>
          <cell r="AM31" t="str">
            <v>東書</v>
          </cell>
          <cell r="AN31">
            <v>50101</v>
          </cell>
          <cell r="AO31">
            <v>175</v>
          </cell>
          <cell r="AP31">
            <v>341</v>
          </cell>
          <cell r="AQ31">
            <v>384</v>
          </cell>
          <cell r="AR31">
            <v>312</v>
          </cell>
          <cell r="AS31">
            <v>329</v>
          </cell>
          <cell r="AT31">
            <v>648</v>
          </cell>
          <cell r="AU31">
            <v>144</v>
          </cell>
          <cell r="AV31">
            <v>307</v>
          </cell>
          <cell r="AW31">
            <v>373</v>
          </cell>
          <cell r="AX31">
            <v>287</v>
          </cell>
          <cell r="AY31">
            <v>319</v>
          </cell>
          <cell r="AZ31" t="str">
            <v>☓</v>
          </cell>
          <cell r="BA31" t="str">
            <v>東書</v>
          </cell>
          <cell r="BB31">
            <v>60301</v>
          </cell>
          <cell r="BC31">
            <v>622</v>
          </cell>
          <cell r="BD31">
            <v>859</v>
          </cell>
          <cell r="BE31">
            <v>951</v>
          </cell>
          <cell r="BF31">
            <v>951</v>
          </cell>
          <cell r="BK31" t="str">
            <v>東書</v>
          </cell>
          <cell r="BL31">
            <v>906</v>
          </cell>
          <cell r="BN31">
            <v>826</v>
          </cell>
          <cell r="BO31" t="str">
            <v>教出</v>
          </cell>
          <cell r="BP31" t="str">
            <v>教出</v>
          </cell>
          <cell r="BQ31">
            <v>214</v>
          </cell>
          <cell r="BR31" t="str">
            <v>日文</v>
          </cell>
          <cell r="BS31">
            <v>213</v>
          </cell>
          <cell r="BT31">
            <v>213</v>
          </cell>
          <cell r="BU31" t="str">
            <v>東書</v>
          </cell>
          <cell r="BV31">
            <v>100502</v>
          </cell>
          <cell r="BW31">
            <v>273</v>
          </cell>
          <cell r="BX31" t="str">
            <v>東書</v>
          </cell>
          <cell r="BY31">
            <v>110301</v>
          </cell>
          <cell r="BZ31">
            <v>207</v>
          </cell>
          <cell r="CC31" t="str">
            <v>会津</v>
          </cell>
          <cell r="CD31" t="str">
            <v>金山小</v>
          </cell>
          <cell r="CE31" t="str">
            <v>横田小</v>
          </cell>
          <cell r="CF31" t="str">
            <v>昭和小</v>
          </cell>
        </row>
        <row r="32">
          <cell r="B32">
            <v>500</v>
          </cell>
          <cell r="C32">
            <v>50</v>
          </cell>
          <cell r="D32" t="str">
            <v>吉田屋書店</v>
          </cell>
          <cell r="E32" t="str">
            <v>光村</v>
          </cell>
          <cell r="F32">
            <v>10111</v>
          </cell>
          <cell r="G32">
            <v>343</v>
          </cell>
          <cell r="H32">
            <v>399</v>
          </cell>
          <cell r="I32">
            <v>403</v>
          </cell>
          <cell r="J32">
            <v>331</v>
          </cell>
          <cell r="K32">
            <v>648</v>
          </cell>
          <cell r="L32">
            <v>648</v>
          </cell>
          <cell r="M32" t="str">
            <v>光村</v>
          </cell>
          <cell r="N32">
            <v>343</v>
          </cell>
          <cell r="O32">
            <v>399</v>
          </cell>
          <cell r="P32">
            <v>403</v>
          </cell>
          <cell r="Q32">
            <v>331</v>
          </cell>
          <cell r="R32">
            <v>648</v>
          </cell>
          <cell r="S32">
            <v>648</v>
          </cell>
          <cell r="T32" t="str">
            <v>光村</v>
          </cell>
          <cell r="U32" t="str">
            <v>光村</v>
          </cell>
          <cell r="V32">
            <v>157</v>
          </cell>
          <cell r="W32" t="str">
            <v>東書</v>
          </cell>
          <cell r="X32">
            <v>30301</v>
          </cell>
          <cell r="Y32">
            <v>540</v>
          </cell>
          <cell r="Z32">
            <v>815</v>
          </cell>
          <cell r="AA32">
            <v>299</v>
          </cell>
          <cell r="AB32">
            <v>408</v>
          </cell>
          <cell r="AD32">
            <v>815</v>
          </cell>
          <cell r="AE32">
            <v>349</v>
          </cell>
          <cell r="AF32">
            <v>295</v>
          </cell>
          <cell r="AG32" t="str">
            <v>東書</v>
          </cell>
          <cell r="AH32">
            <v>40402</v>
          </cell>
          <cell r="AI32">
            <v>460</v>
          </cell>
          <cell r="AJ32" t="str">
            <v>帝国旧版</v>
          </cell>
          <cell r="AK32" t="str">
            <v>×</v>
          </cell>
          <cell r="AL32">
            <v>423</v>
          </cell>
          <cell r="AM32" t="str">
            <v>教出</v>
          </cell>
          <cell r="AN32">
            <v>50101</v>
          </cell>
          <cell r="AO32">
            <v>319</v>
          </cell>
          <cell r="AP32">
            <v>353</v>
          </cell>
          <cell r="AQ32">
            <v>399</v>
          </cell>
          <cell r="AR32">
            <v>291</v>
          </cell>
          <cell r="AS32">
            <v>648</v>
          </cell>
          <cell r="AT32">
            <v>648</v>
          </cell>
          <cell r="AU32" t="str">
            <v>☓</v>
          </cell>
          <cell r="AV32">
            <v>295</v>
          </cell>
          <cell r="AW32">
            <v>358</v>
          </cell>
          <cell r="AX32">
            <v>308</v>
          </cell>
          <cell r="AY32" t="str">
            <v>☓</v>
          </cell>
          <cell r="AZ32" t="str">
            <v>☓</v>
          </cell>
          <cell r="BA32" t="str">
            <v>東書</v>
          </cell>
          <cell r="BB32">
            <v>60301</v>
          </cell>
          <cell r="BC32">
            <v>622</v>
          </cell>
          <cell r="BD32">
            <v>859</v>
          </cell>
          <cell r="BE32">
            <v>951</v>
          </cell>
          <cell r="BF32">
            <v>951</v>
          </cell>
          <cell r="BK32" t="str">
            <v>東書</v>
          </cell>
          <cell r="BL32">
            <v>906</v>
          </cell>
          <cell r="BN32">
            <v>826</v>
          </cell>
          <cell r="BO32" t="str">
            <v>教出</v>
          </cell>
          <cell r="BP32" t="str">
            <v>教出</v>
          </cell>
          <cell r="BQ32">
            <v>214</v>
          </cell>
          <cell r="BR32" t="str">
            <v>開隆堂</v>
          </cell>
          <cell r="BS32">
            <v>213</v>
          </cell>
          <cell r="BT32">
            <v>213</v>
          </cell>
          <cell r="BU32" t="str">
            <v>開隆堂</v>
          </cell>
          <cell r="BV32">
            <v>100502</v>
          </cell>
          <cell r="BW32">
            <v>273</v>
          </cell>
          <cell r="BX32" t="str">
            <v>東書</v>
          </cell>
          <cell r="BY32">
            <v>110301</v>
          </cell>
          <cell r="BZ32">
            <v>207</v>
          </cell>
          <cell r="CC32" t="str">
            <v>西白河･東白川</v>
          </cell>
          <cell r="CD32" t="str">
            <v>棚倉小</v>
          </cell>
          <cell r="CE32" t="str">
            <v>社川小</v>
          </cell>
          <cell r="CF32" t="str">
            <v>高野小</v>
          </cell>
          <cell r="CG32" t="str">
            <v>近津小</v>
          </cell>
          <cell r="CH32" t="str">
            <v>山岡小</v>
          </cell>
          <cell r="CI32" t="str">
            <v>塙小</v>
          </cell>
          <cell r="CJ32" t="str">
            <v>常豊小</v>
          </cell>
          <cell r="CK32" t="str">
            <v>笹原小</v>
          </cell>
          <cell r="CL32" t="str">
            <v>東舘小</v>
          </cell>
          <cell r="CM32" t="str">
            <v>下関河内小</v>
          </cell>
          <cell r="CN32" t="str">
            <v>関岡小</v>
          </cell>
          <cell r="CO32" t="str">
            <v>内川小</v>
          </cell>
          <cell r="CP32" t="str">
            <v>石井小</v>
          </cell>
        </row>
        <row r="33">
          <cell r="B33">
            <v>520</v>
          </cell>
          <cell r="C33">
            <v>52</v>
          </cell>
          <cell r="D33" t="str">
            <v>㈲関屋商店</v>
          </cell>
          <cell r="E33" t="str">
            <v>光村</v>
          </cell>
          <cell r="F33">
            <v>10111</v>
          </cell>
          <cell r="G33">
            <v>343</v>
          </cell>
          <cell r="H33">
            <v>399</v>
          </cell>
          <cell r="I33">
            <v>403</v>
          </cell>
          <cell r="J33">
            <v>331</v>
          </cell>
          <cell r="K33">
            <v>648</v>
          </cell>
          <cell r="L33">
            <v>648</v>
          </cell>
          <cell r="M33" t="str">
            <v>光村</v>
          </cell>
          <cell r="N33">
            <v>343</v>
          </cell>
          <cell r="O33">
            <v>399</v>
          </cell>
          <cell r="P33">
            <v>403</v>
          </cell>
          <cell r="Q33">
            <v>331</v>
          </cell>
          <cell r="R33">
            <v>648</v>
          </cell>
          <cell r="S33">
            <v>648</v>
          </cell>
          <cell r="T33" t="str">
            <v>光村</v>
          </cell>
          <cell r="U33" t="str">
            <v>光村</v>
          </cell>
          <cell r="V33">
            <v>157</v>
          </cell>
          <cell r="W33" t="str">
            <v>東書</v>
          </cell>
          <cell r="X33">
            <v>30301</v>
          </cell>
          <cell r="Y33">
            <v>540</v>
          </cell>
          <cell r="Z33">
            <v>815</v>
          </cell>
          <cell r="AA33">
            <v>299</v>
          </cell>
          <cell r="AB33">
            <v>408</v>
          </cell>
          <cell r="AD33">
            <v>815</v>
          </cell>
          <cell r="AE33">
            <v>349</v>
          </cell>
          <cell r="AF33">
            <v>295</v>
          </cell>
          <cell r="AG33" t="str">
            <v>東書</v>
          </cell>
          <cell r="AH33">
            <v>40402</v>
          </cell>
          <cell r="AI33">
            <v>460</v>
          </cell>
          <cell r="AJ33" t="str">
            <v>帝国旧版</v>
          </cell>
          <cell r="AK33" t="str">
            <v>×</v>
          </cell>
          <cell r="AL33">
            <v>423</v>
          </cell>
          <cell r="AM33" t="str">
            <v>教出</v>
          </cell>
          <cell r="AN33">
            <v>50101</v>
          </cell>
          <cell r="AO33">
            <v>319</v>
          </cell>
          <cell r="AP33">
            <v>353</v>
          </cell>
          <cell r="AQ33">
            <v>399</v>
          </cell>
          <cell r="AR33">
            <v>291</v>
          </cell>
          <cell r="AS33">
            <v>648</v>
          </cell>
          <cell r="AT33">
            <v>648</v>
          </cell>
          <cell r="AU33" t="str">
            <v>☓</v>
          </cell>
          <cell r="AV33">
            <v>295</v>
          </cell>
          <cell r="AW33">
            <v>358</v>
          </cell>
          <cell r="AX33">
            <v>308</v>
          </cell>
          <cell r="AY33" t="str">
            <v>☓</v>
          </cell>
          <cell r="AZ33" t="str">
            <v>☓</v>
          </cell>
          <cell r="BA33" t="str">
            <v>東書</v>
          </cell>
          <cell r="BB33">
            <v>60301</v>
          </cell>
          <cell r="BC33">
            <v>622</v>
          </cell>
          <cell r="BD33">
            <v>859</v>
          </cell>
          <cell r="BE33">
            <v>951</v>
          </cell>
          <cell r="BF33">
            <v>951</v>
          </cell>
          <cell r="BK33" t="str">
            <v>東書</v>
          </cell>
          <cell r="BL33">
            <v>906</v>
          </cell>
          <cell r="BN33">
            <v>826</v>
          </cell>
          <cell r="BO33" t="str">
            <v>教出</v>
          </cell>
          <cell r="BP33" t="str">
            <v>教出</v>
          </cell>
          <cell r="BQ33">
            <v>214</v>
          </cell>
          <cell r="BR33" t="str">
            <v>開隆堂</v>
          </cell>
          <cell r="BS33">
            <v>213</v>
          </cell>
          <cell r="BT33">
            <v>213</v>
          </cell>
          <cell r="BU33" t="str">
            <v>開隆堂</v>
          </cell>
          <cell r="BV33">
            <v>100502</v>
          </cell>
          <cell r="BW33">
            <v>273</v>
          </cell>
          <cell r="BX33" t="str">
            <v>東書</v>
          </cell>
          <cell r="BY33">
            <v>110301</v>
          </cell>
          <cell r="BZ33">
            <v>207</v>
          </cell>
          <cell r="CC33" t="str">
            <v>西白河･東白川</v>
          </cell>
          <cell r="CD33" t="str">
            <v>白河二小</v>
          </cell>
          <cell r="CE33" t="str">
            <v>白河五小</v>
          </cell>
          <cell r="CF33" t="str">
            <v>みさか小</v>
          </cell>
          <cell r="CG33" t="str">
            <v>信夫一小</v>
          </cell>
          <cell r="CH33" t="str">
            <v>信夫二小</v>
          </cell>
          <cell r="CI33" t="str">
            <v>熊倉小</v>
          </cell>
          <cell r="CJ33" t="str">
            <v>小田倉小</v>
          </cell>
          <cell r="CK33" t="str">
            <v>米小</v>
          </cell>
          <cell r="CL33" t="str">
            <v>羽太小</v>
          </cell>
          <cell r="CM33" t="str">
            <v>川谷小</v>
          </cell>
          <cell r="CN33" t="str">
            <v>泉崎一小</v>
          </cell>
          <cell r="CO33" t="str">
            <v>泉崎二小</v>
          </cell>
          <cell r="CP33" t="str">
            <v>西郷養護</v>
          </cell>
        </row>
        <row r="34">
          <cell r="B34">
            <v>530</v>
          </cell>
          <cell r="C34">
            <v>53</v>
          </cell>
          <cell r="D34" t="str">
            <v>㈲金子書店</v>
          </cell>
          <cell r="E34" t="str">
            <v>光村</v>
          </cell>
          <cell r="F34">
            <v>10111</v>
          </cell>
          <cell r="G34">
            <v>343</v>
          </cell>
          <cell r="H34">
            <v>399</v>
          </cell>
          <cell r="I34">
            <v>403</v>
          </cell>
          <cell r="J34">
            <v>331</v>
          </cell>
          <cell r="K34">
            <v>648</v>
          </cell>
          <cell r="L34">
            <v>648</v>
          </cell>
          <cell r="M34" t="str">
            <v>光村</v>
          </cell>
          <cell r="N34">
            <v>343</v>
          </cell>
          <cell r="O34">
            <v>399</v>
          </cell>
          <cell r="P34">
            <v>403</v>
          </cell>
          <cell r="Q34">
            <v>331</v>
          </cell>
          <cell r="R34">
            <v>648</v>
          </cell>
          <cell r="S34">
            <v>648</v>
          </cell>
          <cell r="T34" t="str">
            <v>光村</v>
          </cell>
          <cell r="U34" t="str">
            <v>光村</v>
          </cell>
          <cell r="V34">
            <v>157</v>
          </cell>
          <cell r="W34" t="str">
            <v>東書</v>
          </cell>
          <cell r="X34">
            <v>30301</v>
          </cell>
          <cell r="Y34">
            <v>540</v>
          </cell>
          <cell r="Z34">
            <v>815</v>
          </cell>
          <cell r="AA34">
            <v>299</v>
          </cell>
          <cell r="AB34">
            <v>408</v>
          </cell>
          <cell r="AD34">
            <v>815</v>
          </cell>
          <cell r="AE34">
            <v>349</v>
          </cell>
          <cell r="AF34">
            <v>295</v>
          </cell>
          <cell r="AG34" t="str">
            <v>東書</v>
          </cell>
          <cell r="AH34">
            <v>40402</v>
          </cell>
          <cell r="AI34">
            <v>460</v>
          </cell>
          <cell r="AJ34" t="str">
            <v>帝国旧版</v>
          </cell>
          <cell r="AK34" t="str">
            <v>×</v>
          </cell>
          <cell r="AL34">
            <v>423</v>
          </cell>
          <cell r="AM34" t="str">
            <v>教出</v>
          </cell>
          <cell r="AN34">
            <v>50101</v>
          </cell>
          <cell r="AO34">
            <v>319</v>
          </cell>
          <cell r="AP34">
            <v>353</v>
          </cell>
          <cell r="AQ34">
            <v>399</v>
          </cell>
          <cell r="AR34">
            <v>291</v>
          </cell>
          <cell r="AS34">
            <v>648</v>
          </cell>
          <cell r="AT34">
            <v>648</v>
          </cell>
          <cell r="AU34" t="str">
            <v>☓</v>
          </cell>
          <cell r="AV34">
            <v>295</v>
          </cell>
          <cell r="AW34">
            <v>358</v>
          </cell>
          <cell r="AX34">
            <v>308</v>
          </cell>
          <cell r="AY34" t="str">
            <v>☓</v>
          </cell>
          <cell r="AZ34" t="str">
            <v>☓</v>
          </cell>
          <cell r="BA34" t="str">
            <v>東書</v>
          </cell>
          <cell r="BB34">
            <v>60301</v>
          </cell>
          <cell r="BC34">
            <v>622</v>
          </cell>
          <cell r="BD34">
            <v>859</v>
          </cell>
          <cell r="BE34">
            <v>951</v>
          </cell>
          <cell r="BF34">
            <v>951</v>
          </cell>
          <cell r="BK34" t="str">
            <v>東書</v>
          </cell>
          <cell r="BL34">
            <v>906</v>
          </cell>
          <cell r="BN34">
            <v>826</v>
          </cell>
          <cell r="BO34" t="str">
            <v>教出</v>
          </cell>
          <cell r="BP34" t="str">
            <v>教出</v>
          </cell>
          <cell r="BQ34">
            <v>214</v>
          </cell>
          <cell r="BR34" t="str">
            <v>開隆堂</v>
          </cell>
          <cell r="BS34">
            <v>213</v>
          </cell>
          <cell r="BT34">
            <v>213</v>
          </cell>
          <cell r="BU34" t="str">
            <v>開隆堂</v>
          </cell>
          <cell r="BV34">
            <v>100502</v>
          </cell>
          <cell r="BW34">
            <v>273</v>
          </cell>
          <cell r="BX34" t="str">
            <v>東書</v>
          </cell>
          <cell r="BY34">
            <v>110301</v>
          </cell>
          <cell r="BZ34">
            <v>207</v>
          </cell>
          <cell r="CC34" t="str">
            <v>西白河･東白川</v>
          </cell>
          <cell r="CD34" t="str">
            <v>白河四小</v>
          </cell>
        </row>
        <row r="35">
          <cell r="B35">
            <v>540</v>
          </cell>
          <cell r="C35">
            <v>54</v>
          </cell>
          <cell r="D35" t="str">
            <v>㈱昭和堂</v>
          </cell>
          <cell r="E35" t="str">
            <v>光村</v>
          </cell>
          <cell r="F35">
            <v>10111</v>
          </cell>
          <cell r="G35">
            <v>343</v>
          </cell>
          <cell r="H35">
            <v>399</v>
          </cell>
          <cell r="I35">
            <v>403</v>
          </cell>
          <cell r="J35">
            <v>331</v>
          </cell>
          <cell r="K35">
            <v>648</v>
          </cell>
          <cell r="L35">
            <v>648</v>
          </cell>
          <cell r="M35" t="str">
            <v>光村</v>
          </cell>
          <cell r="N35">
            <v>343</v>
          </cell>
          <cell r="O35">
            <v>399</v>
          </cell>
          <cell r="P35">
            <v>403</v>
          </cell>
          <cell r="Q35">
            <v>331</v>
          </cell>
          <cell r="R35">
            <v>648</v>
          </cell>
          <cell r="S35">
            <v>648</v>
          </cell>
          <cell r="T35" t="str">
            <v>光村</v>
          </cell>
          <cell r="U35" t="str">
            <v>光村</v>
          </cell>
          <cell r="V35">
            <v>157</v>
          </cell>
          <cell r="W35" t="str">
            <v>東書</v>
          </cell>
          <cell r="X35">
            <v>30301</v>
          </cell>
          <cell r="Y35">
            <v>540</v>
          </cell>
          <cell r="Z35">
            <v>815</v>
          </cell>
          <cell r="AA35">
            <v>299</v>
          </cell>
          <cell r="AB35">
            <v>408</v>
          </cell>
          <cell r="AD35">
            <v>815</v>
          </cell>
          <cell r="AE35">
            <v>349</v>
          </cell>
          <cell r="AF35">
            <v>295</v>
          </cell>
          <cell r="AG35" t="str">
            <v>東書</v>
          </cell>
          <cell r="AH35">
            <v>40402</v>
          </cell>
          <cell r="AI35">
            <v>460</v>
          </cell>
          <cell r="AJ35" t="str">
            <v>帝国旧版</v>
          </cell>
          <cell r="AK35" t="str">
            <v>×</v>
          </cell>
          <cell r="AL35">
            <v>423</v>
          </cell>
          <cell r="AM35" t="str">
            <v>教出</v>
          </cell>
          <cell r="AN35">
            <v>50101</v>
          </cell>
          <cell r="AO35">
            <v>319</v>
          </cell>
          <cell r="AP35">
            <v>353</v>
          </cell>
          <cell r="AQ35">
            <v>399</v>
          </cell>
          <cell r="AR35">
            <v>291</v>
          </cell>
          <cell r="AS35">
            <v>648</v>
          </cell>
          <cell r="AT35">
            <v>648</v>
          </cell>
          <cell r="AU35" t="str">
            <v>☓</v>
          </cell>
          <cell r="AV35">
            <v>295</v>
          </cell>
          <cell r="AW35">
            <v>358</v>
          </cell>
          <cell r="AX35">
            <v>308</v>
          </cell>
          <cell r="AY35" t="str">
            <v>☓</v>
          </cell>
          <cell r="AZ35" t="str">
            <v>☓</v>
          </cell>
          <cell r="BA35" t="str">
            <v>東書</v>
          </cell>
          <cell r="BB35">
            <v>60301</v>
          </cell>
          <cell r="BC35">
            <v>622</v>
          </cell>
          <cell r="BD35">
            <v>859</v>
          </cell>
          <cell r="BE35">
            <v>951</v>
          </cell>
          <cell r="BF35">
            <v>951</v>
          </cell>
          <cell r="BK35" t="str">
            <v>東書</v>
          </cell>
          <cell r="BL35">
            <v>906</v>
          </cell>
          <cell r="BN35">
            <v>826</v>
          </cell>
          <cell r="BO35" t="str">
            <v>教出</v>
          </cell>
          <cell r="BP35" t="str">
            <v>教出</v>
          </cell>
          <cell r="BQ35">
            <v>214</v>
          </cell>
          <cell r="BR35" t="str">
            <v>開隆堂</v>
          </cell>
          <cell r="BS35">
            <v>213</v>
          </cell>
          <cell r="BT35">
            <v>213</v>
          </cell>
          <cell r="BU35" t="str">
            <v>開隆堂</v>
          </cell>
          <cell r="BV35">
            <v>100502</v>
          </cell>
          <cell r="BW35">
            <v>273</v>
          </cell>
          <cell r="BX35" t="str">
            <v>東書</v>
          </cell>
          <cell r="BY35">
            <v>110301</v>
          </cell>
          <cell r="BZ35">
            <v>207</v>
          </cell>
          <cell r="CC35" t="str">
            <v>西白河･東白川</v>
          </cell>
          <cell r="CD35" t="str">
            <v>白河一小</v>
          </cell>
          <cell r="CE35" t="str">
            <v>白河三小</v>
          </cell>
          <cell r="CF35" t="str">
            <v>小田川小</v>
          </cell>
          <cell r="CG35" t="str">
            <v>五箇小</v>
          </cell>
          <cell r="CH35" t="str">
            <v>関辺小</v>
          </cell>
          <cell r="CI35" t="str">
            <v>表郷小</v>
          </cell>
          <cell r="CJ35" t="str">
            <v>大屋小</v>
          </cell>
        </row>
        <row r="36">
          <cell r="B36">
            <v>550</v>
          </cell>
          <cell r="C36">
            <v>55</v>
          </cell>
          <cell r="D36" t="str">
            <v>㈲仲西書店</v>
          </cell>
          <cell r="E36" t="str">
            <v>光村</v>
          </cell>
          <cell r="F36">
            <v>10111</v>
          </cell>
          <cell r="G36">
            <v>343</v>
          </cell>
          <cell r="H36">
            <v>399</v>
          </cell>
          <cell r="I36">
            <v>403</v>
          </cell>
          <cell r="J36">
            <v>331</v>
          </cell>
          <cell r="K36">
            <v>648</v>
          </cell>
          <cell r="L36">
            <v>648</v>
          </cell>
          <cell r="M36" t="str">
            <v>光村</v>
          </cell>
          <cell r="N36">
            <v>343</v>
          </cell>
          <cell r="O36">
            <v>399</v>
          </cell>
          <cell r="P36">
            <v>403</v>
          </cell>
          <cell r="Q36">
            <v>331</v>
          </cell>
          <cell r="R36">
            <v>648</v>
          </cell>
          <cell r="S36">
            <v>648</v>
          </cell>
          <cell r="T36" t="str">
            <v>光村</v>
          </cell>
          <cell r="U36" t="str">
            <v>光村</v>
          </cell>
          <cell r="V36">
            <v>157</v>
          </cell>
          <cell r="W36" t="str">
            <v>東書</v>
          </cell>
          <cell r="X36">
            <v>30301</v>
          </cell>
          <cell r="Y36">
            <v>540</v>
          </cell>
          <cell r="Z36">
            <v>815</v>
          </cell>
          <cell r="AA36">
            <v>299</v>
          </cell>
          <cell r="AB36">
            <v>408</v>
          </cell>
          <cell r="AD36">
            <v>815</v>
          </cell>
          <cell r="AE36">
            <v>349</v>
          </cell>
          <cell r="AF36">
            <v>295</v>
          </cell>
          <cell r="AG36" t="str">
            <v>東書</v>
          </cell>
          <cell r="AH36">
            <v>40402</v>
          </cell>
          <cell r="AI36">
            <v>460</v>
          </cell>
          <cell r="AJ36" t="str">
            <v>帝国旧版</v>
          </cell>
          <cell r="AK36" t="str">
            <v>×</v>
          </cell>
          <cell r="AL36">
            <v>423</v>
          </cell>
          <cell r="AM36" t="str">
            <v>教出</v>
          </cell>
          <cell r="AN36">
            <v>50101</v>
          </cell>
          <cell r="AO36">
            <v>319</v>
          </cell>
          <cell r="AP36">
            <v>353</v>
          </cell>
          <cell r="AQ36">
            <v>399</v>
          </cell>
          <cell r="AR36">
            <v>291</v>
          </cell>
          <cell r="AS36">
            <v>648</v>
          </cell>
          <cell r="AT36">
            <v>648</v>
          </cell>
          <cell r="AU36" t="str">
            <v>☓</v>
          </cell>
          <cell r="AV36">
            <v>295</v>
          </cell>
          <cell r="AW36">
            <v>358</v>
          </cell>
          <cell r="AX36">
            <v>308</v>
          </cell>
          <cell r="AY36" t="str">
            <v>☓</v>
          </cell>
          <cell r="AZ36" t="str">
            <v>☓</v>
          </cell>
          <cell r="BA36" t="str">
            <v>東書</v>
          </cell>
          <cell r="BB36">
            <v>60301</v>
          </cell>
          <cell r="BC36">
            <v>622</v>
          </cell>
          <cell r="BD36">
            <v>859</v>
          </cell>
          <cell r="BE36">
            <v>951</v>
          </cell>
          <cell r="BF36">
            <v>951</v>
          </cell>
          <cell r="BK36" t="str">
            <v>東書</v>
          </cell>
          <cell r="BL36">
            <v>906</v>
          </cell>
          <cell r="BN36">
            <v>826</v>
          </cell>
          <cell r="BO36" t="str">
            <v>教出</v>
          </cell>
          <cell r="BP36" t="str">
            <v>教出</v>
          </cell>
          <cell r="BQ36">
            <v>214</v>
          </cell>
          <cell r="BR36" t="str">
            <v>開隆堂</v>
          </cell>
          <cell r="BS36">
            <v>213</v>
          </cell>
          <cell r="BT36">
            <v>213</v>
          </cell>
          <cell r="BU36" t="str">
            <v>開隆堂</v>
          </cell>
          <cell r="BV36">
            <v>100502</v>
          </cell>
          <cell r="BW36">
            <v>273</v>
          </cell>
          <cell r="BX36" t="str">
            <v>東書</v>
          </cell>
          <cell r="BY36">
            <v>110301</v>
          </cell>
          <cell r="BZ36">
            <v>207</v>
          </cell>
          <cell r="CC36" t="str">
            <v>西白河･東白川</v>
          </cell>
          <cell r="CD36" t="str">
            <v>滑津小</v>
          </cell>
          <cell r="CE36" t="str">
            <v>吉子川小</v>
          </cell>
          <cell r="CF36" t="str">
            <v>中畑小</v>
          </cell>
          <cell r="CG36" t="str">
            <v>三神小</v>
          </cell>
          <cell r="CH36" t="str">
            <v>矢吹小</v>
          </cell>
          <cell r="CI36" t="str">
            <v>善郷小</v>
          </cell>
        </row>
        <row r="37">
          <cell r="B37">
            <v>560</v>
          </cell>
          <cell r="C37">
            <v>56</v>
          </cell>
          <cell r="D37" t="str">
            <v>㈲江戸屋書店</v>
          </cell>
          <cell r="E37" t="str">
            <v>光村</v>
          </cell>
          <cell r="F37">
            <v>10111</v>
          </cell>
          <cell r="G37">
            <v>343</v>
          </cell>
          <cell r="H37">
            <v>399</v>
          </cell>
          <cell r="I37">
            <v>403</v>
          </cell>
          <cell r="J37">
            <v>331</v>
          </cell>
          <cell r="K37">
            <v>648</v>
          </cell>
          <cell r="L37">
            <v>648</v>
          </cell>
          <cell r="M37" t="str">
            <v>光村</v>
          </cell>
          <cell r="N37">
            <v>343</v>
          </cell>
          <cell r="O37">
            <v>399</v>
          </cell>
          <cell r="P37">
            <v>403</v>
          </cell>
          <cell r="Q37">
            <v>331</v>
          </cell>
          <cell r="R37">
            <v>648</v>
          </cell>
          <cell r="S37">
            <v>648</v>
          </cell>
          <cell r="T37" t="str">
            <v>光村</v>
          </cell>
          <cell r="U37" t="str">
            <v>光村</v>
          </cell>
          <cell r="V37">
            <v>157</v>
          </cell>
          <cell r="W37" t="str">
            <v>東書</v>
          </cell>
          <cell r="X37">
            <v>30301</v>
          </cell>
          <cell r="Y37">
            <v>540</v>
          </cell>
          <cell r="Z37">
            <v>815</v>
          </cell>
          <cell r="AA37">
            <v>299</v>
          </cell>
          <cell r="AB37">
            <v>408</v>
          </cell>
          <cell r="AD37">
            <v>815</v>
          </cell>
          <cell r="AE37">
            <v>349</v>
          </cell>
          <cell r="AF37">
            <v>295</v>
          </cell>
          <cell r="AG37" t="str">
            <v>帝国</v>
          </cell>
          <cell r="AH37">
            <v>40402</v>
          </cell>
          <cell r="AI37">
            <v>460</v>
          </cell>
          <cell r="AJ37" t="str">
            <v>帝国旧版</v>
          </cell>
          <cell r="AK37" t="str">
            <v>×</v>
          </cell>
          <cell r="AL37">
            <v>423</v>
          </cell>
          <cell r="AM37" t="str">
            <v>東書</v>
          </cell>
          <cell r="AN37">
            <v>50101</v>
          </cell>
          <cell r="AO37">
            <v>175</v>
          </cell>
          <cell r="AP37">
            <v>341</v>
          </cell>
          <cell r="AQ37">
            <v>384</v>
          </cell>
          <cell r="AR37">
            <v>312</v>
          </cell>
          <cell r="AS37">
            <v>329</v>
          </cell>
          <cell r="AT37">
            <v>648</v>
          </cell>
          <cell r="AU37">
            <v>144</v>
          </cell>
          <cell r="AV37">
            <v>307</v>
          </cell>
          <cell r="AW37">
            <v>373</v>
          </cell>
          <cell r="AX37">
            <v>287</v>
          </cell>
          <cell r="AY37">
            <v>319</v>
          </cell>
          <cell r="AZ37" t="str">
            <v>☓</v>
          </cell>
          <cell r="BA37" t="str">
            <v>東書</v>
          </cell>
          <cell r="BB37">
            <v>60301</v>
          </cell>
          <cell r="BC37">
            <v>622</v>
          </cell>
          <cell r="BD37">
            <v>859</v>
          </cell>
          <cell r="BE37">
            <v>951</v>
          </cell>
          <cell r="BF37">
            <v>951</v>
          </cell>
          <cell r="BK37" t="str">
            <v>東書</v>
          </cell>
          <cell r="BL37">
            <v>906</v>
          </cell>
          <cell r="BN37">
            <v>826</v>
          </cell>
          <cell r="BO37" t="str">
            <v>教出</v>
          </cell>
          <cell r="BP37" t="str">
            <v>教出</v>
          </cell>
          <cell r="BQ37">
            <v>214</v>
          </cell>
          <cell r="BR37" t="str">
            <v>開隆堂</v>
          </cell>
          <cell r="BS37">
            <v>213</v>
          </cell>
          <cell r="BT37">
            <v>213</v>
          </cell>
          <cell r="BU37" t="str">
            <v>開隆堂</v>
          </cell>
          <cell r="BV37">
            <v>100502</v>
          </cell>
          <cell r="BW37">
            <v>273</v>
          </cell>
          <cell r="BX37" t="str">
            <v>東書</v>
          </cell>
          <cell r="BY37">
            <v>110301</v>
          </cell>
          <cell r="BZ37">
            <v>207</v>
          </cell>
          <cell r="CC37" t="str">
            <v>石川</v>
          </cell>
          <cell r="CD37" t="str">
            <v>石川小</v>
          </cell>
          <cell r="CE37" t="str">
            <v>沢田小</v>
          </cell>
          <cell r="CF37" t="str">
            <v>野木沢小</v>
          </cell>
          <cell r="CG37" t="str">
            <v>玉川一小</v>
          </cell>
          <cell r="CH37" t="str">
            <v>須釜小</v>
          </cell>
          <cell r="CI37" t="str">
            <v>蓬田小</v>
          </cell>
          <cell r="CJ37" t="str">
            <v>小平小</v>
          </cell>
          <cell r="CK37" t="str">
            <v>古殿小</v>
          </cell>
          <cell r="CL37" t="str">
            <v>石川養護</v>
          </cell>
        </row>
        <row r="38">
          <cell r="B38">
            <v>590</v>
          </cell>
          <cell r="C38">
            <v>59</v>
          </cell>
          <cell r="D38" t="str">
            <v>芳賀支店</v>
          </cell>
          <cell r="E38" t="str">
            <v>光村</v>
          </cell>
          <cell r="F38">
            <v>10111</v>
          </cell>
          <cell r="G38">
            <v>343</v>
          </cell>
          <cell r="H38">
            <v>399</v>
          </cell>
          <cell r="I38">
            <v>403</v>
          </cell>
          <cell r="J38">
            <v>331</v>
          </cell>
          <cell r="K38">
            <v>648</v>
          </cell>
          <cell r="L38">
            <v>648</v>
          </cell>
          <cell r="M38" t="str">
            <v>光村</v>
          </cell>
          <cell r="N38">
            <v>343</v>
          </cell>
          <cell r="O38">
            <v>399</v>
          </cell>
          <cell r="P38">
            <v>403</v>
          </cell>
          <cell r="Q38">
            <v>331</v>
          </cell>
          <cell r="R38">
            <v>648</v>
          </cell>
          <cell r="S38">
            <v>648</v>
          </cell>
          <cell r="T38" t="str">
            <v>光村</v>
          </cell>
          <cell r="U38" t="str">
            <v>光村</v>
          </cell>
          <cell r="V38">
            <v>157</v>
          </cell>
          <cell r="W38" t="str">
            <v>東書</v>
          </cell>
          <cell r="X38">
            <v>30301</v>
          </cell>
          <cell r="Y38">
            <v>540</v>
          </cell>
          <cell r="Z38">
            <v>815</v>
          </cell>
          <cell r="AA38">
            <v>299</v>
          </cell>
          <cell r="AB38">
            <v>408</v>
          </cell>
          <cell r="AD38">
            <v>815</v>
          </cell>
          <cell r="AE38">
            <v>349</v>
          </cell>
          <cell r="AF38">
            <v>295</v>
          </cell>
          <cell r="AG38" t="str">
            <v>帝国</v>
          </cell>
          <cell r="AH38">
            <v>40402</v>
          </cell>
          <cell r="AI38">
            <v>460</v>
          </cell>
          <cell r="AJ38" t="str">
            <v>帝国旧版</v>
          </cell>
          <cell r="AK38" t="str">
            <v>×</v>
          </cell>
          <cell r="AL38">
            <v>423</v>
          </cell>
          <cell r="AM38" t="str">
            <v>東書</v>
          </cell>
          <cell r="AN38">
            <v>50101</v>
          </cell>
          <cell r="AO38">
            <v>175</v>
          </cell>
          <cell r="AP38">
            <v>341</v>
          </cell>
          <cell r="AQ38">
            <v>384</v>
          </cell>
          <cell r="AR38">
            <v>312</v>
          </cell>
          <cell r="AS38">
            <v>329</v>
          </cell>
          <cell r="AT38">
            <v>648</v>
          </cell>
          <cell r="AU38">
            <v>144</v>
          </cell>
          <cell r="AV38">
            <v>307</v>
          </cell>
          <cell r="AW38">
            <v>373</v>
          </cell>
          <cell r="AX38">
            <v>287</v>
          </cell>
          <cell r="AY38">
            <v>319</v>
          </cell>
          <cell r="AZ38" t="str">
            <v>☓</v>
          </cell>
          <cell r="BA38" t="str">
            <v>東書</v>
          </cell>
          <cell r="BB38">
            <v>60301</v>
          </cell>
          <cell r="BC38">
            <v>622</v>
          </cell>
          <cell r="BD38">
            <v>859</v>
          </cell>
          <cell r="BE38">
            <v>951</v>
          </cell>
          <cell r="BF38">
            <v>951</v>
          </cell>
          <cell r="BK38" t="str">
            <v>東書</v>
          </cell>
          <cell r="BL38">
            <v>906</v>
          </cell>
          <cell r="BN38">
            <v>826</v>
          </cell>
          <cell r="BO38" t="str">
            <v>教出</v>
          </cell>
          <cell r="BP38" t="str">
            <v>教出</v>
          </cell>
          <cell r="BQ38">
            <v>214</v>
          </cell>
          <cell r="BR38" t="str">
            <v>開隆堂</v>
          </cell>
          <cell r="BS38">
            <v>213</v>
          </cell>
          <cell r="BT38">
            <v>213</v>
          </cell>
          <cell r="BU38" t="str">
            <v>開隆堂</v>
          </cell>
          <cell r="BV38">
            <v>100502</v>
          </cell>
          <cell r="BW38">
            <v>273</v>
          </cell>
          <cell r="BX38" t="str">
            <v>東書</v>
          </cell>
          <cell r="BY38">
            <v>110301</v>
          </cell>
          <cell r="BZ38">
            <v>207</v>
          </cell>
          <cell r="CC38" t="str">
            <v>石川・西白河･東白川</v>
          </cell>
          <cell r="CD38" t="str">
            <v>浅川小</v>
          </cell>
          <cell r="CE38" t="str">
            <v>里白石小</v>
          </cell>
          <cell r="CF38" t="str">
            <v>山白石小</v>
          </cell>
          <cell r="CG38" t="str">
            <v>小野田小</v>
          </cell>
          <cell r="CH38" t="str">
            <v>釜子小</v>
          </cell>
          <cell r="CI38" t="str">
            <v>青生野小</v>
          </cell>
          <cell r="CJ38" t="str">
            <v>鮫川小</v>
          </cell>
        </row>
        <row r="39">
          <cell r="B39">
            <v>600</v>
          </cell>
          <cell r="C39">
            <v>60</v>
          </cell>
          <cell r="D39" t="str">
            <v>㈲赤井 </v>
          </cell>
          <cell r="E39" t="str">
            <v>光村</v>
          </cell>
          <cell r="F39">
            <v>10111</v>
          </cell>
          <cell r="G39">
            <v>343</v>
          </cell>
          <cell r="H39">
            <v>399</v>
          </cell>
          <cell r="I39">
            <v>403</v>
          </cell>
          <cell r="J39">
            <v>331</v>
          </cell>
          <cell r="K39">
            <v>648</v>
          </cell>
          <cell r="L39">
            <v>648</v>
          </cell>
          <cell r="M39" t="str">
            <v>光村</v>
          </cell>
          <cell r="N39">
            <v>343</v>
          </cell>
          <cell r="O39">
            <v>399</v>
          </cell>
          <cell r="P39">
            <v>403</v>
          </cell>
          <cell r="Q39">
            <v>331</v>
          </cell>
          <cell r="R39">
            <v>648</v>
          </cell>
          <cell r="S39">
            <v>648</v>
          </cell>
          <cell r="T39" t="str">
            <v>光村</v>
          </cell>
          <cell r="U39" t="str">
            <v>光村</v>
          </cell>
          <cell r="V39">
            <v>157</v>
          </cell>
          <cell r="W39" t="str">
            <v>東書</v>
          </cell>
          <cell r="X39">
            <v>30301</v>
          </cell>
          <cell r="Y39">
            <v>540</v>
          </cell>
          <cell r="Z39">
            <v>815</v>
          </cell>
          <cell r="AA39">
            <v>299</v>
          </cell>
          <cell r="AB39">
            <v>408</v>
          </cell>
          <cell r="AD39">
            <v>815</v>
          </cell>
          <cell r="AE39">
            <v>349</v>
          </cell>
          <cell r="AF39">
            <v>295</v>
          </cell>
          <cell r="AG39" t="str">
            <v>帝国</v>
          </cell>
          <cell r="AH39">
            <v>40402</v>
          </cell>
          <cell r="AI39">
            <v>460</v>
          </cell>
          <cell r="AJ39" t="str">
            <v>帝国旧版</v>
          </cell>
          <cell r="AK39" t="str">
            <v>×</v>
          </cell>
          <cell r="AL39">
            <v>423</v>
          </cell>
          <cell r="AM39" t="str">
            <v>東書</v>
          </cell>
          <cell r="AN39">
            <v>50101</v>
          </cell>
          <cell r="AO39">
            <v>175</v>
          </cell>
          <cell r="AP39">
            <v>341</v>
          </cell>
          <cell r="AQ39">
            <v>384</v>
          </cell>
          <cell r="AR39">
            <v>312</v>
          </cell>
          <cell r="AS39">
            <v>329</v>
          </cell>
          <cell r="AT39">
            <v>648</v>
          </cell>
          <cell r="AU39">
            <v>144</v>
          </cell>
          <cell r="AV39">
            <v>307</v>
          </cell>
          <cell r="AW39">
            <v>373</v>
          </cell>
          <cell r="AX39">
            <v>287</v>
          </cell>
          <cell r="AY39">
            <v>319</v>
          </cell>
          <cell r="AZ39" t="str">
            <v>☓</v>
          </cell>
          <cell r="BA39" t="str">
            <v>東書</v>
          </cell>
          <cell r="BB39">
            <v>60301</v>
          </cell>
          <cell r="BC39">
            <v>622</v>
          </cell>
          <cell r="BD39">
            <v>859</v>
          </cell>
          <cell r="BE39">
            <v>951</v>
          </cell>
          <cell r="BF39">
            <v>951</v>
          </cell>
          <cell r="BK39" t="str">
            <v>東書</v>
          </cell>
          <cell r="BL39">
            <v>906</v>
          </cell>
          <cell r="BN39">
            <v>826</v>
          </cell>
          <cell r="BO39" t="str">
            <v>教芸</v>
          </cell>
          <cell r="BP39" t="str">
            <v>教芸</v>
          </cell>
          <cell r="BQ39">
            <v>214</v>
          </cell>
          <cell r="BR39" t="str">
            <v>開隆堂</v>
          </cell>
          <cell r="BS39">
            <v>213</v>
          </cell>
          <cell r="BT39">
            <v>213</v>
          </cell>
          <cell r="BU39" t="str">
            <v>東書</v>
          </cell>
          <cell r="BV39">
            <v>100501</v>
          </cell>
          <cell r="BW39">
            <v>273</v>
          </cell>
          <cell r="BX39" t="str">
            <v>学研</v>
          </cell>
          <cell r="BY39">
            <v>110304</v>
          </cell>
          <cell r="BZ39">
            <v>207</v>
          </cell>
          <cell r="CC39" t="str">
            <v>郡山</v>
          </cell>
          <cell r="CD39" t="str">
            <v>高野小</v>
          </cell>
          <cell r="CE39" t="str">
            <v>鬼生田小</v>
          </cell>
          <cell r="CF39" t="str">
            <v>根木屋小</v>
          </cell>
          <cell r="CG39" t="str">
            <v>三春小</v>
          </cell>
          <cell r="CH39" t="str">
            <v>岩江小</v>
          </cell>
          <cell r="CI39" t="str">
            <v>御木沢小</v>
          </cell>
          <cell r="CJ39" t="str">
            <v>中妻小</v>
          </cell>
          <cell r="CK39" t="str">
            <v>中郷小</v>
          </cell>
          <cell r="CL39" t="str">
            <v>沢石小</v>
          </cell>
        </row>
        <row r="40">
          <cell r="B40">
            <v>601</v>
          </cell>
          <cell r="C40">
            <v>60</v>
          </cell>
          <cell r="D40" t="str">
            <v>㈲赤井 </v>
          </cell>
          <cell r="E40" t="str">
            <v>光村</v>
          </cell>
          <cell r="F40">
            <v>10111</v>
          </cell>
          <cell r="G40">
            <v>343</v>
          </cell>
          <cell r="H40">
            <v>399</v>
          </cell>
          <cell r="I40">
            <v>403</v>
          </cell>
          <cell r="J40">
            <v>331</v>
          </cell>
          <cell r="K40">
            <v>648</v>
          </cell>
          <cell r="L40">
            <v>648</v>
          </cell>
          <cell r="M40" t="str">
            <v>東書</v>
          </cell>
          <cell r="N40">
            <v>307</v>
          </cell>
          <cell r="O40">
            <v>396</v>
          </cell>
          <cell r="P40">
            <v>380</v>
          </cell>
          <cell r="Q40">
            <v>295</v>
          </cell>
          <cell r="R40">
            <v>648</v>
          </cell>
          <cell r="S40">
            <v>648</v>
          </cell>
          <cell r="T40" t="str">
            <v>光村</v>
          </cell>
          <cell r="U40" t="str">
            <v>東書</v>
          </cell>
          <cell r="V40">
            <v>157</v>
          </cell>
          <cell r="W40" t="str">
            <v>×</v>
          </cell>
          <cell r="X40">
            <v>30301</v>
          </cell>
          <cell r="Y40" t="str">
            <v>×</v>
          </cell>
          <cell r="Z40" t="str">
            <v>×</v>
          </cell>
          <cell r="AA40" t="str">
            <v>×</v>
          </cell>
          <cell r="AB40" t="str">
            <v>×</v>
          </cell>
          <cell r="AD40" t="str">
            <v>×</v>
          </cell>
          <cell r="AE40" t="str">
            <v>×</v>
          </cell>
          <cell r="AF40" t="str">
            <v>×</v>
          </cell>
          <cell r="AG40" t="str">
            <v>×</v>
          </cell>
          <cell r="AH40">
            <v>40401</v>
          </cell>
          <cell r="AI40" t="str">
            <v>×</v>
          </cell>
          <cell r="AJ40" t="str">
            <v>×</v>
          </cell>
          <cell r="AK40" t="str">
            <v>×</v>
          </cell>
          <cell r="AL40" t="str">
            <v>×</v>
          </cell>
          <cell r="AM40" t="str">
            <v>×</v>
          </cell>
          <cell r="AN40">
            <v>50101</v>
          </cell>
          <cell r="AO40" t="str">
            <v>×</v>
          </cell>
          <cell r="AP40" t="str">
            <v>×</v>
          </cell>
          <cell r="AQ40" t="str">
            <v>×</v>
          </cell>
          <cell r="AR40" t="str">
            <v>×</v>
          </cell>
          <cell r="AS40" t="str">
            <v>×</v>
          </cell>
          <cell r="AT40" t="str">
            <v>×</v>
          </cell>
          <cell r="AU40" t="str">
            <v>×</v>
          </cell>
          <cell r="AV40" t="str">
            <v>×</v>
          </cell>
          <cell r="AW40" t="str">
            <v>×</v>
          </cell>
          <cell r="AX40" t="str">
            <v>×</v>
          </cell>
          <cell r="AY40" t="str">
            <v>×</v>
          </cell>
          <cell r="AZ40" t="str">
            <v>×</v>
          </cell>
          <cell r="BA40" t="str">
            <v>×</v>
          </cell>
          <cell r="BB40">
            <v>60303</v>
          </cell>
          <cell r="BC40" t="str">
            <v>×</v>
          </cell>
          <cell r="BD40" t="str">
            <v>×</v>
          </cell>
          <cell r="BE40" t="str">
            <v>×</v>
          </cell>
          <cell r="BF40" t="str">
            <v>×</v>
          </cell>
          <cell r="BH40" t="str">
            <v>×</v>
          </cell>
          <cell r="BI40" t="str">
            <v>×</v>
          </cell>
          <cell r="BJ40" t="str">
            <v>×</v>
          </cell>
          <cell r="BK40" t="str">
            <v>×</v>
          </cell>
          <cell r="BL40" t="str">
            <v>×</v>
          </cell>
          <cell r="BN40" t="str">
            <v>×</v>
          </cell>
          <cell r="BO40" t="str">
            <v>×</v>
          </cell>
          <cell r="BP40" t="str">
            <v>×</v>
          </cell>
          <cell r="BQ40" t="str">
            <v>×</v>
          </cell>
          <cell r="BR40" t="str">
            <v>日文</v>
          </cell>
          <cell r="BS40">
            <v>213</v>
          </cell>
          <cell r="BT40">
            <v>213</v>
          </cell>
          <cell r="BU40" t="str">
            <v>×</v>
          </cell>
          <cell r="BV40">
            <v>100502</v>
          </cell>
          <cell r="BW40" t="str">
            <v>×</v>
          </cell>
          <cell r="BX40" t="str">
            <v>東書</v>
          </cell>
          <cell r="BY40">
            <v>110301</v>
          </cell>
          <cell r="BZ40">
            <v>207</v>
          </cell>
          <cell r="CC40" t="str">
            <v>田村</v>
          </cell>
          <cell r="CD40" t="str">
            <v>三春小</v>
          </cell>
          <cell r="CE40" t="str">
            <v>岩江小</v>
          </cell>
          <cell r="CF40" t="str">
            <v>御木沢小</v>
          </cell>
          <cell r="CG40" t="str">
            <v>中妻小</v>
          </cell>
          <cell r="CH40" t="str">
            <v>中郷小</v>
          </cell>
          <cell r="CI40" t="str">
            <v>沢石小</v>
          </cell>
        </row>
        <row r="41">
          <cell r="B41">
            <v>610</v>
          </cell>
          <cell r="C41">
            <v>61</v>
          </cell>
          <cell r="D41" t="str">
            <v>㈲カネサン書店</v>
          </cell>
          <cell r="E41" t="str">
            <v>光村</v>
          </cell>
          <cell r="F41">
            <v>10111</v>
          </cell>
          <cell r="G41">
            <v>343</v>
          </cell>
          <cell r="H41">
            <v>399</v>
          </cell>
          <cell r="I41">
            <v>403</v>
          </cell>
          <cell r="J41">
            <v>331</v>
          </cell>
          <cell r="K41">
            <v>648</v>
          </cell>
          <cell r="L41">
            <v>648</v>
          </cell>
          <cell r="M41" t="str">
            <v>光村</v>
          </cell>
          <cell r="N41">
            <v>343</v>
          </cell>
          <cell r="O41">
            <v>399</v>
          </cell>
          <cell r="P41">
            <v>403</v>
          </cell>
          <cell r="Q41">
            <v>331</v>
          </cell>
          <cell r="R41">
            <v>648</v>
          </cell>
          <cell r="S41">
            <v>648</v>
          </cell>
          <cell r="T41" t="str">
            <v>光村</v>
          </cell>
          <cell r="U41" t="str">
            <v>光村</v>
          </cell>
          <cell r="V41">
            <v>157</v>
          </cell>
          <cell r="W41" t="str">
            <v>東書</v>
          </cell>
          <cell r="X41">
            <v>30301</v>
          </cell>
          <cell r="Y41">
            <v>540</v>
          </cell>
          <cell r="Z41">
            <v>815</v>
          </cell>
          <cell r="AA41">
            <v>299</v>
          </cell>
          <cell r="AB41">
            <v>408</v>
          </cell>
          <cell r="AD41">
            <v>815</v>
          </cell>
          <cell r="AE41">
            <v>349</v>
          </cell>
          <cell r="AF41">
            <v>295</v>
          </cell>
          <cell r="AG41" t="str">
            <v>帝国</v>
          </cell>
          <cell r="AH41">
            <v>40402</v>
          </cell>
          <cell r="AI41">
            <v>460</v>
          </cell>
          <cell r="AJ41" t="str">
            <v>帝国旧版</v>
          </cell>
          <cell r="AK41" t="str">
            <v>×</v>
          </cell>
          <cell r="AL41">
            <v>423</v>
          </cell>
          <cell r="AM41" t="str">
            <v>東書</v>
          </cell>
          <cell r="AN41">
            <v>50101</v>
          </cell>
          <cell r="AO41">
            <v>175</v>
          </cell>
          <cell r="AP41">
            <v>341</v>
          </cell>
          <cell r="AQ41">
            <v>384</v>
          </cell>
          <cell r="AR41">
            <v>312</v>
          </cell>
          <cell r="AS41">
            <v>329</v>
          </cell>
          <cell r="AT41">
            <v>648</v>
          </cell>
          <cell r="AU41">
            <v>144</v>
          </cell>
          <cell r="AV41">
            <v>307</v>
          </cell>
          <cell r="AW41">
            <v>373</v>
          </cell>
          <cell r="AX41">
            <v>287</v>
          </cell>
          <cell r="AY41">
            <v>319</v>
          </cell>
          <cell r="AZ41" t="str">
            <v>☓</v>
          </cell>
          <cell r="BA41" t="str">
            <v>東書</v>
          </cell>
          <cell r="BB41">
            <v>60301</v>
          </cell>
          <cell r="BC41">
            <v>622</v>
          </cell>
          <cell r="BD41">
            <v>859</v>
          </cell>
          <cell r="BE41">
            <v>951</v>
          </cell>
          <cell r="BF41">
            <v>951</v>
          </cell>
          <cell r="BK41" t="str">
            <v>東書</v>
          </cell>
          <cell r="BL41">
            <v>906</v>
          </cell>
          <cell r="BN41">
            <v>826</v>
          </cell>
          <cell r="BO41" t="str">
            <v>教芸</v>
          </cell>
          <cell r="BP41" t="str">
            <v>教芸</v>
          </cell>
          <cell r="BQ41">
            <v>214</v>
          </cell>
          <cell r="BR41" t="str">
            <v>開隆堂</v>
          </cell>
          <cell r="BS41">
            <v>213</v>
          </cell>
          <cell r="BT41">
            <v>213</v>
          </cell>
          <cell r="BU41" t="str">
            <v>東書</v>
          </cell>
          <cell r="BV41">
            <v>100501</v>
          </cell>
          <cell r="BW41">
            <v>273</v>
          </cell>
          <cell r="BX41" t="str">
            <v>学研</v>
          </cell>
          <cell r="BY41">
            <v>110304</v>
          </cell>
          <cell r="BZ41">
            <v>207</v>
          </cell>
          <cell r="CC41" t="str">
            <v>郡山</v>
          </cell>
          <cell r="CD41" t="str">
            <v>白岩小</v>
          </cell>
          <cell r="CE41" t="str">
            <v>三丁目小</v>
          </cell>
          <cell r="CF41" t="str">
            <v>大田小</v>
          </cell>
          <cell r="CG41" t="str">
            <v>芦沢小</v>
          </cell>
        </row>
        <row r="42">
          <cell r="B42">
            <v>611</v>
          </cell>
          <cell r="C42">
            <v>61</v>
          </cell>
          <cell r="D42" t="str">
            <v>㈲カネサン書店</v>
          </cell>
          <cell r="E42" t="str">
            <v>光村</v>
          </cell>
          <cell r="F42">
            <v>10111</v>
          </cell>
          <cell r="G42">
            <v>343</v>
          </cell>
          <cell r="H42">
            <v>399</v>
          </cell>
          <cell r="I42">
            <v>403</v>
          </cell>
          <cell r="J42">
            <v>331</v>
          </cell>
          <cell r="K42">
            <v>648</v>
          </cell>
          <cell r="L42">
            <v>648</v>
          </cell>
          <cell r="M42" t="str">
            <v>東書</v>
          </cell>
          <cell r="N42">
            <v>307</v>
          </cell>
          <cell r="O42">
            <v>396</v>
          </cell>
          <cell r="P42">
            <v>380</v>
          </cell>
          <cell r="Q42">
            <v>295</v>
          </cell>
          <cell r="R42">
            <v>648</v>
          </cell>
          <cell r="S42">
            <v>648</v>
          </cell>
          <cell r="T42" t="str">
            <v>光村</v>
          </cell>
          <cell r="U42" t="str">
            <v>東書</v>
          </cell>
          <cell r="V42">
            <v>157</v>
          </cell>
          <cell r="W42" t="str">
            <v>×</v>
          </cell>
          <cell r="X42">
            <v>30301</v>
          </cell>
          <cell r="Y42" t="str">
            <v>×</v>
          </cell>
          <cell r="Z42" t="str">
            <v>×</v>
          </cell>
          <cell r="AA42" t="str">
            <v>×</v>
          </cell>
          <cell r="AB42" t="str">
            <v>×</v>
          </cell>
          <cell r="AG42" t="str">
            <v>×</v>
          </cell>
          <cell r="AH42">
            <v>40401</v>
          </cell>
          <cell r="AI42" t="str">
            <v>×</v>
          </cell>
          <cell r="AJ42" t="str">
            <v>×</v>
          </cell>
          <cell r="AK42" t="str">
            <v>×</v>
          </cell>
          <cell r="AL42" t="str">
            <v>×</v>
          </cell>
          <cell r="AM42" t="str">
            <v>×</v>
          </cell>
          <cell r="AN42">
            <v>50101</v>
          </cell>
          <cell r="AO42" t="str">
            <v>×</v>
          </cell>
          <cell r="AP42" t="str">
            <v>×</v>
          </cell>
          <cell r="AQ42" t="str">
            <v>×</v>
          </cell>
          <cell r="AR42" t="str">
            <v>×</v>
          </cell>
          <cell r="AS42" t="str">
            <v>×</v>
          </cell>
          <cell r="AT42" t="str">
            <v>×</v>
          </cell>
          <cell r="AU42" t="str">
            <v>×</v>
          </cell>
          <cell r="AV42" t="str">
            <v>×</v>
          </cell>
          <cell r="AW42" t="str">
            <v>×</v>
          </cell>
          <cell r="AX42" t="str">
            <v>×</v>
          </cell>
          <cell r="AY42" t="str">
            <v>×</v>
          </cell>
          <cell r="AZ42" t="str">
            <v>×</v>
          </cell>
          <cell r="BA42" t="str">
            <v>×</v>
          </cell>
          <cell r="BB42">
            <v>60303</v>
          </cell>
          <cell r="BC42" t="str">
            <v>×</v>
          </cell>
          <cell r="BD42" t="str">
            <v>×</v>
          </cell>
          <cell r="BE42" t="str">
            <v>×</v>
          </cell>
          <cell r="BF42" t="str">
            <v>×</v>
          </cell>
          <cell r="BH42" t="str">
            <v>×</v>
          </cell>
          <cell r="BI42" t="str">
            <v>×</v>
          </cell>
          <cell r="BJ42" t="str">
            <v>×</v>
          </cell>
          <cell r="BK42" t="str">
            <v>×</v>
          </cell>
          <cell r="BL42" t="str">
            <v>×</v>
          </cell>
          <cell r="BN42" t="str">
            <v>×</v>
          </cell>
          <cell r="BO42" t="str">
            <v>×</v>
          </cell>
          <cell r="BP42" t="str">
            <v>×</v>
          </cell>
          <cell r="BQ42" t="str">
            <v>×</v>
          </cell>
          <cell r="BR42" t="str">
            <v>日文</v>
          </cell>
          <cell r="BS42">
            <v>213</v>
          </cell>
          <cell r="BT42">
            <v>213</v>
          </cell>
          <cell r="BU42" t="str">
            <v>×</v>
          </cell>
          <cell r="BV42">
            <v>100502</v>
          </cell>
          <cell r="BW42" t="str">
            <v>×</v>
          </cell>
          <cell r="BX42" t="str">
            <v>東書</v>
          </cell>
          <cell r="BY42">
            <v>110301</v>
          </cell>
          <cell r="BZ42">
            <v>207</v>
          </cell>
          <cell r="CC42" t="str">
            <v>田村</v>
          </cell>
          <cell r="CD42" t="str">
            <v>芦沢小</v>
          </cell>
        </row>
        <row r="43">
          <cell r="B43">
            <v>640</v>
          </cell>
          <cell r="C43">
            <v>64</v>
          </cell>
          <cell r="D43" t="str">
            <v>㈲小泉書店</v>
          </cell>
          <cell r="E43" t="str">
            <v>光村</v>
          </cell>
          <cell r="F43">
            <v>10111</v>
          </cell>
          <cell r="G43">
            <v>343</v>
          </cell>
          <cell r="H43">
            <v>399</v>
          </cell>
          <cell r="I43">
            <v>403</v>
          </cell>
          <cell r="J43">
            <v>331</v>
          </cell>
          <cell r="K43">
            <v>648</v>
          </cell>
          <cell r="L43">
            <v>648</v>
          </cell>
          <cell r="M43" t="str">
            <v>東書</v>
          </cell>
          <cell r="N43">
            <v>307</v>
          </cell>
          <cell r="O43">
            <v>396</v>
          </cell>
          <cell r="P43">
            <v>380</v>
          </cell>
          <cell r="Q43">
            <v>295</v>
          </cell>
          <cell r="R43">
            <v>648</v>
          </cell>
          <cell r="S43">
            <v>648</v>
          </cell>
          <cell r="T43" t="str">
            <v>光村</v>
          </cell>
          <cell r="U43" t="str">
            <v>東書</v>
          </cell>
          <cell r="V43">
            <v>157</v>
          </cell>
          <cell r="W43" t="str">
            <v>東書</v>
          </cell>
          <cell r="X43">
            <v>30301</v>
          </cell>
          <cell r="Y43">
            <v>540</v>
          </cell>
          <cell r="Z43">
            <v>815</v>
          </cell>
          <cell r="AA43">
            <v>299</v>
          </cell>
          <cell r="AB43">
            <v>408</v>
          </cell>
          <cell r="AD43">
            <v>815</v>
          </cell>
          <cell r="AE43">
            <v>349</v>
          </cell>
          <cell r="AF43">
            <v>295</v>
          </cell>
          <cell r="AG43" t="str">
            <v>帝国</v>
          </cell>
          <cell r="AH43">
            <v>40401</v>
          </cell>
          <cell r="AI43">
            <v>460</v>
          </cell>
          <cell r="AJ43" t="str">
            <v>帝国旧版</v>
          </cell>
          <cell r="AK43" t="str">
            <v>×</v>
          </cell>
          <cell r="AL43">
            <v>423</v>
          </cell>
          <cell r="AM43" t="str">
            <v>東書</v>
          </cell>
          <cell r="AN43">
            <v>50101</v>
          </cell>
          <cell r="AO43">
            <v>175</v>
          </cell>
          <cell r="AP43">
            <v>341</v>
          </cell>
          <cell r="AQ43">
            <v>384</v>
          </cell>
          <cell r="AR43">
            <v>312</v>
          </cell>
          <cell r="AS43">
            <v>329</v>
          </cell>
          <cell r="AT43">
            <v>648</v>
          </cell>
          <cell r="AU43">
            <v>144</v>
          </cell>
          <cell r="AV43">
            <v>307</v>
          </cell>
          <cell r="AW43">
            <v>373</v>
          </cell>
          <cell r="AX43">
            <v>287</v>
          </cell>
          <cell r="AY43">
            <v>319</v>
          </cell>
          <cell r="AZ43" t="str">
            <v>☓</v>
          </cell>
          <cell r="BA43" t="str">
            <v>東書</v>
          </cell>
          <cell r="BB43">
            <v>60303</v>
          </cell>
          <cell r="BC43">
            <v>622</v>
          </cell>
          <cell r="BD43">
            <v>859</v>
          </cell>
          <cell r="BE43">
            <v>951</v>
          </cell>
          <cell r="BF43">
            <v>951</v>
          </cell>
          <cell r="BK43" t="str">
            <v>東書</v>
          </cell>
          <cell r="BL43">
            <v>906</v>
          </cell>
          <cell r="BN43">
            <v>826</v>
          </cell>
          <cell r="BO43" t="str">
            <v>教芸</v>
          </cell>
          <cell r="BP43" t="str">
            <v>教芸</v>
          </cell>
          <cell r="BQ43">
            <v>214</v>
          </cell>
          <cell r="BR43" t="str">
            <v>日文</v>
          </cell>
          <cell r="BS43">
            <v>213</v>
          </cell>
          <cell r="BT43">
            <v>213</v>
          </cell>
          <cell r="BU43" t="str">
            <v>東書</v>
          </cell>
          <cell r="BV43">
            <v>100502</v>
          </cell>
          <cell r="BW43">
            <v>273</v>
          </cell>
          <cell r="BX43" t="str">
            <v>東書</v>
          </cell>
          <cell r="BY43">
            <v>110301</v>
          </cell>
          <cell r="BZ43">
            <v>207</v>
          </cell>
          <cell r="CC43" t="str">
            <v>田村</v>
          </cell>
          <cell r="CD43" t="str">
            <v>船引南小</v>
          </cell>
          <cell r="CE43" t="str">
            <v>船引小</v>
          </cell>
          <cell r="CF43" t="str">
            <v>美山小</v>
          </cell>
          <cell r="CG43" t="str">
            <v>緑小</v>
          </cell>
          <cell r="CH43" t="str">
            <v>瀬川小</v>
          </cell>
          <cell r="CI43" t="str">
            <v>要田小</v>
          </cell>
          <cell r="CJ43" t="str">
            <v>飯豊小</v>
          </cell>
          <cell r="CK43" t="str">
            <v>浮金小</v>
          </cell>
          <cell r="CL43" t="str">
            <v>小野新町小</v>
          </cell>
          <cell r="CM43" t="str">
            <v>夏井一小</v>
          </cell>
        </row>
        <row r="44">
          <cell r="B44">
            <v>650</v>
          </cell>
          <cell r="C44">
            <v>65</v>
          </cell>
          <cell r="D44" t="str">
            <v>石川屋</v>
          </cell>
          <cell r="E44" t="str">
            <v>光村</v>
          </cell>
          <cell r="F44">
            <v>10111</v>
          </cell>
          <cell r="G44">
            <v>343</v>
          </cell>
          <cell r="H44">
            <v>399</v>
          </cell>
          <cell r="I44">
            <v>403</v>
          </cell>
          <cell r="J44">
            <v>331</v>
          </cell>
          <cell r="K44">
            <v>648</v>
          </cell>
          <cell r="L44">
            <v>648</v>
          </cell>
          <cell r="M44" t="str">
            <v>東書</v>
          </cell>
          <cell r="N44">
            <v>307</v>
          </cell>
          <cell r="O44">
            <v>396</v>
          </cell>
          <cell r="P44">
            <v>380</v>
          </cell>
          <cell r="Q44">
            <v>295</v>
          </cell>
          <cell r="R44">
            <v>648</v>
          </cell>
          <cell r="S44">
            <v>648</v>
          </cell>
          <cell r="T44" t="str">
            <v>光村</v>
          </cell>
          <cell r="U44" t="str">
            <v>東書</v>
          </cell>
          <cell r="V44">
            <v>157</v>
          </cell>
          <cell r="W44" t="str">
            <v>東書</v>
          </cell>
          <cell r="X44">
            <v>30301</v>
          </cell>
          <cell r="Y44">
            <v>540</v>
          </cell>
          <cell r="Z44">
            <v>815</v>
          </cell>
          <cell r="AA44">
            <v>299</v>
          </cell>
          <cell r="AB44">
            <v>408</v>
          </cell>
          <cell r="AD44">
            <v>815</v>
          </cell>
          <cell r="AE44">
            <v>349</v>
          </cell>
          <cell r="AF44">
            <v>295</v>
          </cell>
          <cell r="AG44" t="str">
            <v>帝国</v>
          </cell>
          <cell r="AH44">
            <v>40401</v>
          </cell>
          <cell r="AI44">
            <v>460</v>
          </cell>
          <cell r="AJ44" t="str">
            <v>帝国旧版</v>
          </cell>
          <cell r="AK44" t="str">
            <v>×</v>
          </cell>
          <cell r="AL44">
            <v>423</v>
          </cell>
          <cell r="AM44" t="str">
            <v>東書</v>
          </cell>
          <cell r="AN44">
            <v>50101</v>
          </cell>
          <cell r="AO44">
            <v>175</v>
          </cell>
          <cell r="AP44">
            <v>341</v>
          </cell>
          <cell r="AQ44">
            <v>384</v>
          </cell>
          <cell r="AR44">
            <v>312</v>
          </cell>
          <cell r="AS44">
            <v>329</v>
          </cell>
          <cell r="AT44">
            <v>648</v>
          </cell>
          <cell r="AU44">
            <v>144</v>
          </cell>
          <cell r="AV44">
            <v>307</v>
          </cell>
          <cell r="AW44">
            <v>373</v>
          </cell>
          <cell r="AX44">
            <v>287</v>
          </cell>
          <cell r="AY44">
            <v>319</v>
          </cell>
          <cell r="AZ44" t="str">
            <v>☓</v>
          </cell>
          <cell r="BA44" t="str">
            <v>東書</v>
          </cell>
          <cell r="BB44">
            <v>60303</v>
          </cell>
          <cell r="BC44">
            <v>622</v>
          </cell>
          <cell r="BD44">
            <v>859</v>
          </cell>
          <cell r="BE44">
            <v>951</v>
          </cell>
          <cell r="BF44">
            <v>951</v>
          </cell>
          <cell r="BK44" t="str">
            <v>東書</v>
          </cell>
          <cell r="BL44">
            <v>906</v>
          </cell>
          <cell r="BN44">
            <v>826</v>
          </cell>
          <cell r="BO44" t="str">
            <v>教芸</v>
          </cell>
          <cell r="BP44" t="str">
            <v>教芸</v>
          </cell>
          <cell r="BQ44">
            <v>214</v>
          </cell>
          <cell r="BR44" t="str">
            <v>日文</v>
          </cell>
          <cell r="BS44">
            <v>213</v>
          </cell>
          <cell r="BT44">
            <v>213</v>
          </cell>
          <cell r="BU44" t="str">
            <v>東書</v>
          </cell>
          <cell r="BV44">
            <v>100502</v>
          </cell>
          <cell r="BW44">
            <v>273</v>
          </cell>
          <cell r="BX44" t="str">
            <v>東書</v>
          </cell>
          <cell r="BY44">
            <v>110301</v>
          </cell>
          <cell r="BZ44">
            <v>207</v>
          </cell>
          <cell r="CC44" t="str">
            <v>田村</v>
          </cell>
          <cell r="CD44" t="str">
            <v>滝根小</v>
          </cell>
          <cell r="CE44" t="str">
            <v>菅谷小</v>
          </cell>
          <cell r="CF44" t="str">
            <v>広瀬小</v>
          </cell>
          <cell r="CG44" t="str">
            <v>大越小</v>
          </cell>
          <cell r="CH44" t="str">
            <v>古道小</v>
          </cell>
          <cell r="CI44" t="str">
            <v>岩井沢小</v>
          </cell>
          <cell r="CJ44" t="str">
            <v>関本小</v>
          </cell>
          <cell r="CK44" t="str">
            <v>常葉小</v>
          </cell>
          <cell r="CL44" t="str">
            <v>西向小</v>
          </cell>
        </row>
        <row r="45">
          <cell r="B45">
            <v>660</v>
          </cell>
          <cell r="C45">
            <v>66</v>
          </cell>
          <cell r="D45" t="str">
            <v>（資）吉田商店</v>
          </cell>
          <cell r="E45" t="str">
            <v>光村</v>
          </cell>
          <cell r="F45">
            <v>10111</v>
          </cell>
          <cell r="G45">
            <v>343</v>
          </cell>
          <cell r="H45">
            <v>399</v>
          </cell>
          <cell r="I45">
            <v>403</v>
          </cell>
          <cell r="J45">
            <v>331</v>
          </cell>
          <cell r="K45">
            <v>648</v>
          </cell>
          <cell r="L45">
            <v>648</v>
          </cell>
          <cell r="M45" t="str">
            <v>光村</v>
          </cell>
          <cell r="N45">
            <v>343</v>
          </cell>
          <cell r="O45">
            <v>399</v>
          </cell>
          <cell r="P45">
            <v>403</v>
          </cell>
          <cell r="Q45">
            <v>331</v>
          </cell>
          <cell r="R45">
            <v>648</v>
          </cell>
          <cell r="S45">
            <v>648</v>
          </cell>
          <cell r="T45" t="str">
            <v>光村</v>
          </cell>
          <cell r="U45" t="str">
            <v>光村</v>
          </cell>
          <cell r="V45">
            <v>157</v>
          </cell>
          <cell r="W45" t="str">
            <v>東書</v>
          </cell>
          <cell r="X45">
            <v>30301</v>
          </cell>
          <cell r="Y45">
            <v>540</v>
          </cell>
          <cell r="Z45">
            <v>815</v>
          </cell>
          <cell r="AA45">
            <v>299</v>
          </cell>
          <cell r="AB45">
            <v>408</v>
          </cell>
          <cell r="AD45">
            <v>815</v>
          </cell>
          <cell r="AE45">
            <v>349</v>
          </cell>
          <cell r="AF45">
            <v>295</v>
          </cell>
          <cell r="AG45" t="str">
            <v>帝国</v>
          </cell>
          <cell r="AH45">
            <v>40402</v>
          </cell>
          <cell r="AI45">
            <v>460</v>
          </cell>
          <cell r="AJ45" t="str">
            <v>帝国旧版</v>
          </cell>
          <cell r="AK45" t="str">
            <v>×</v>
          </cell>
          <cell r="AL45">
            <v>423</v>
          </cell>
          <cell r="AM45" t="str">
            <v>東書</v>
          </cell>
          <cell r="AN45">
            <v>50101</v>
          </cell>
          <cell r="AO45">
            <v>175</v>
          </cell>
          <cell r="AP45">
            <v>341</v>
          </cell>
          <cell r="AQ45">
            <v>384</v>
          </cell>
          <cell r="AR45">
            <v>312</v>
          </cell>
          <cell r="AS45">
            <v>329</v>
          </cell>
          <cell r="AT45">
            <v>648</v>
          </cell>
          <cell r="AU45">
            <v>144</v>
          </cell>
          <cell r="AV45">
            <v>307</v>
          </cell>
          <cell r="AW45">
            <v>373</v>
          </cell>
          <cell r="AX45">
            <v>287</v>
          </cell>
          <cell r="AY45">
            <v>319</v>
          </cell>
          <cell r="AZ45" t="str">
            <v>☓</v>
          </cell>
          <cell r="BA45" t="str">
            <v>東書</v>
          </cell>
          <cell r="BB45">
            <v>60301</v>
          </cell>
          <cell r="BC45">
            <v>622</v>
          </cell>
          <cell r="BD45">
            <v>859</v>
          </cell>
          <cell r="BE45">
            <v>951</v>
          </cell>
          <cell r="BF45">
            <v>951</v>
          </cell>
          <cell r="BK45" t="str">
            <v>東書</v>
          </cell>
          <cell r="BL45">
            <v>906</v>
          </cell>
          <cell r="BN45">
            <v>826</v>
          </cell>
          <cell r="BO45" t="str">
            <v>教芸</v>
          </cell>
          <cell r="BP45" t="str">
            <v>教芸</v>
          </cell>
          <cell r="BQ45">
            <v>214</v>
          </cell>
          <cell r="BR45" t="str">
            <v>開隆堂</v>
          </cell>
          <cell r="BS45">
            <v>213</v>
          </cell>
          <cell r="BT45">
            <v>213</v>
          </cell>
          <cell r="BU45" t="str">
            <v>東書</v>
          </cell>
          <cell r="BV45">
            <v>100501</v>
          </cell>
          <cell r="BW45">
            <v>273</v>
          </cell>
          <cell r="BX45" t="str">
            <v>学研</v>
          </cell>
          <cell r="BY45">
            <v>110304</v>
          </cell>
          <cell r="BZ45">
            <v>207</v>
          </cell>
          <cell r="CC45" t="str">
            <v>郡山</v>
          </cell>
          <cell r="CD45" t="str">
            <v>守山小</v>
          </cell>
          <cell r="CE45" t="str">
            <v>御代田小</v>
          </cell>
          <cell r="CF45" t="str">
            <v>谷田川小</v>
          </cell>
          <cell r="CG45" t="str">
            <v>田母神小</v>
          </cell>
          <cell r="CH45" t="str">
            <v>栃山神小</v>
          </cell>
        </row>
        <row r="46">
          <cell r="B46">
            <v>670</v>
          </cell>
          <cell r="C46">
            <v>67</v>
          </cell>
          <cell r="D46" t="str">
            <v>（名）丸一屋書店</v>
          </cell>
          <cell r="E46" t="str">
            <v>光村</v>
          </cell>
          <cell r="F46">
            <v>10111</v>
          </cell>
          <cell r="G46">
            <v>343</v>
          </cell>
          <cell r="H46">
            <v>399</v>
          </cell>
          <cell r="I46">
            <v>403</v>
          </cell>
          <cell r="J46">
            <v>331</v>
          </cell>
          <cell r="K46">
            <v>648</v>
          </cell>
          <cell r="L46">
            <v>648</v>
          </cell>
          <cell r="M46" t="str">
            <v>光村</v>
          </cell>
          <cell r="N46">
            <v>343</v>
          </cell>
          <cell r="O46">
            <v>399</v>
          </cell>
          <cell r="P46">
            <v>403</v>
          </cell>
          <cell r="Q46">
            <v>331</v>
          </cell>
          <cell r="R46">
            <v>648</v>
          </cell>
          <cell r="S46">
            <v>648</v>
          </cell>
          <cell r="T46" t="str">
            <v>東書</v>
          </cell>
          <cell r="U46" t="str">
            <v>東書</v>
          </cell>
          <cell r="V46">
            <v>157</v>
          </cell>
          <cell r="W46" t="str">
            <v>東書</v>
          </cell>
          <cell r="X46">
            <v>30301</v>
          </cell>
          <cell r="Y46">
            <v>540</v>
          </cell>
          <cell r="Z46">
            <v>815</v>
          </cell>
          <cell r="AA46">
            <v>299</v>
          </cell>
          <cell r="AB46">
            <v>408</v>
          </cell>
          <cell r="AD46">
            <v>815</v>
          </cell>
          <cell r="AE46">
            <v>349</v>
          </cell>
          <cell r="AF46">
            <v>295</v>
          </cell>
          <cell r="AG46" t="str">
            <v>帝国</v>
          </cell>
          <cell r="AH46">
            <v>40402</v>
          </cell>
          <cell r="AI46">
            <v>460</v>
          </cell>
          <cell r="AJ46" t="str">
            <v>帝国旧版</v>
          </cell>
          <cell r="AK46" t="str">
            <v>×</v>
          </cell>
          <cell r="AL46">
            <v>423</v>
          </cell>
          <cell r="AM46" t="str">
            <v>東書</v>
          </cell>
          <cell r="AN46">
            <v>50101</v>
          </cell>
          <cell r="AO46">
            <v>175</v>
          </cell>
          <cell r="AP46">
            <v>341</v>
          </cell>
          <cell r="AQ46">
            <v>384</v>
          </cell>
          <cell r="AR46">
            <v>312</v>
          </cell>
          <cell r="AS46">
            <v>329</v>
          </cell>
          <cell r="AT46">
            <v>648</v>
          </cell>
          <cell r="AU46">
            <v>144</v>
          </cell>
          <cell r="AV46">
            <v>307</v>
          </cell>
          <cell r="AW46">
            <v>373</v>
          </cell>
          <cell r="AX46">
            <v>287</v>
          </cell>
          <cell r="AY46">
            <v>319</v>
          </cell>
          <cell r="AZ46" t="str">
            <v>☓</v>
          </cell>
          <cell r="BA46" t="str">
            <v>東書</v>
          </cell>
          <cell r="BB46">
            <v>60301</v>
          </cell>
          <cell r="BC46">
            <v>622</v>
          </cell>
          <cell r="BD46">
            <v>859</v>
          </cell>
          <cell r="BE46">
            <v>951</v>
          </cell>
          <cell r="BF46">
            <v>951</v>
          </cell>
          <cell r="BK46" t="str">
            <v>東書</v>
          </cell>
          <cell r="BL46">
            <v>906</v>
          </cell>
          <cell r="BN46">
            <v>826</v>
          </cell>
          <cell r="BO46" t="str">
            <v>教出</v>
          </cell>
          <cell r="BP46" t="str">
            <v>教出</v>
          </cell>
          <cell r="BQ46">
            <v>214</v>
          </cell>
          <cell r="BR46" t="str">
            <v>日文</v>
          </cell>
          <cell r="BS46">
            <v>213</v>
          </cell>
          <cell r="BT46">
            <v>213</v>
          </cell>
          <cell r="BU46" t="str">
            <v>開隆堂</v>
          </cell>
          <cell r="BV46">
            <v>100502</v>
          </cell>
          <cell r="BW46">
            <v>273</v>
          </cell>
          <cell r="BX46" t="str">
            <v>東書</v>
          </cell>
          <cell r="BY46">
            <v>110301</v>
          </cell>
          <cell r="BZ46">
            <v>207</v>
          </cell>
          <cell r="CC46" t="str">
            <v>いわき</v>
          </cell>
          <cell r="CD46" t="str">
            <v>渡辺小</v>
          </cell>
          <cell r="CE46" t="str">
            <v>湯本一小</v>
          </cell>
          <cell r="CF46" t="str">
            <v>湯本二小</v>
          </cell>
          <cell r="CG46" t="str">
            <v>湯本三小</v>
          </cell>
          <cell r="CH46" t="str">
            <v>長倉小</v>
          </cell>
          <cell r="CI46" t="str">
            <v>磐崎小</v>
          </cell>
          <cell r="CJ46" t="str">
            <v>藤原小</v>
          </cell>
          <cell r="CK46" t="str">
            <v>植田小</v>
          </cell>
          <cell r="CL46" t="str">
            <v>汐見が丘小</v>
          </cell>
          <cell r="CM46" t="str">
            <v>錦小</v>
          </cell>
          <cell r="CN46" t="str">
            <v>錦東小</v>
          </cell>
          <cell r="CO46" t="str">
            <v>菊田小</v>
          </cell>
          <cell r="CP46" t="str">
            <v>上遠野小</v>
          </cell>
          <cell r="CQ46" t="str">
            <v>入遠野小</v>
          </cell>
          <cell r="CR46" t="str">
            <v>田人一小</v>
          </cell>
          <cell r="CS46" t="str">
            <v>田人二小</v>
          </cell>
          <cell r="CT46" t="str">
            <v>石住小</v>
          </cell>
          <cell r="CU46" t="str">
            <v>貝泊小</v>
          </cell>
        </row>
        <row r="47">
          <cell r="B47">
            <v>690</v>
          </cell>
          <cell r="C47">
            <v>69</v>
          </cell>
          <cell r="D47" t="str">
            <v>㈱角忠</v>
          </cell>
          <cell r="E47" t="str">
            <v>光村</v>
          </cell>
          <cell r="F47">
            <v>10111</v>
          </cell>
          <cell r="G47">
            <v>343</v>
          </cell>
          <cell r="H47">
            <v>399</v>
          </cell>
          <cell r="I47">
            <v>403</v>
          </cell>
          <cell r="J47">
            <v>331</v>
          </cell>
          <cell r="K47">
            <v>648</v>
          </cell>
          <cell r="L47">
            <v>648</v>
          </cell>
          <cell r="M47" t="str">
            <v>光村</v>
          </cell>
          <cell r="N47">
            <v>343</v>
          </cell>
          <cell r="O47">
            <v>399</v>
          </cell>
          <cell r="P47">
            <v>403</v>
          </cell>
          <cell r="Q47">
            <v>331</v>
          </cell>
          <cell r="R47">
            <v>648</v>
          </cell>
          <cell r="S47">
            <v>648</v>
          </cell>
          <cell r="T47" t="str">
            <v>東書</v>
          </cell>
          <cell r="U47" t="str">
            <v>東書</v>
          </cell>
          <cell r="V47">
            <v>157</v>
          </cell>
          <cell r="W47" t="str">
            <v>東書</v>
          </cell>
          <cell r="X47">
            <v>30301</v>
          </cell>
          <cell r="Y47">
            <v>540</v>
          </cell>
          <cell r="Z47">
            <v>815</v>
          </cell>
          <cell r="AA47">
            <v>299</v>
          </cell>
          <cell r="AB47">
            <v>408</v>
          </cell>
          <cell r="AD47">
            <v>815</v>
          </cell>
          <cell r="AE47">
            <v>349</v>
          </cell>
          <cell r="AF47">
            <v>295</v>
          </cell>
          <cell r="AG47" t="str">
            <v>帝国</v>
          </cell>
          <cell r="AH47">
            <v>40402</v>
          </cell>
          <cell r="AI47">
            <v>460</v>
          </cell>
          <cell r="AJ47" t="str">
            <v>帝国旧版</v>
          </cell>
          <cell r="AK47" t="str">
            <v>×</v>
          </cell>
          <cell r="AL47">
            <v>423</v>
          </cell>
          <cell r="AM47" t="str">
            <v>東書</v>
          </cell>
          <cell r="AN47">
            <v>50101</v>
          </cell>
          <cell r="AO47">
            <v>175</v>
          </cell>
          <cell r="AP47">
            <v>341</v>
          </cell>
          <cell r="AQ47">
            <v>384</v>
          </cell>
          <cell r="AR47">
            <v>312</v>
          </cell>
          <cell r="AS47">
            <v>329</v>
          </cell>
          <cell r="AT47">
            <v>648</v>
          </cell>
          <cell r="AU47">
            <v>144</v>
          </cell>
          <cell r="AV47">
            <v>307</v>
          </cell>
          <cell r="AW47">
            <v>373</v>
          </cell>
          <cell r="AX47">
            <v>287</v>
          </cell>
          <cell r="AY47">
            <v>319</v>
          </cell>
          <cell r="AZ47" t="str">
            <v>☓</v>
          </cell>
          <cell r="BA47" t="str">
            <v>東書</v>
          </cell>
          <cell r="BB47">
            <v>60301</v>
          </cell>
          <cell r="BC47">
            <v>622</v>
          </cell>
          <cell r="BD47">
            <v>859</v>
          </cell>
          <cell r="BE47">
            <v>951</v>
          </cell>
          <cell r="BF47">
            <v>951</v>
          </cell>
          <cell r="BK47" t="str">
            <v>東書</v>
          </cell>
          <cell r="BL47">
            <v>906</v>
          </cell>
          <cell r="BN47">
            <v>826</v>
          </cell>
          <cell r="BO47" t="str">
            <v>教出</v>
          </cell>
          <cell r="BP47" t="str">
            <v>教出</v>
          </cell>
          <cell r="BQ47">
            <v>214</v>
          </cell>
          <cell r="BR47" t="str">
            <v>日文</v>
          </cell>
          <cell r="BS47">
            <v>213</v>
          </cell>
          <cell r="BT47">
            <v>213</v>
          </cell>
          <cell r="BU47" t="str">
            <v>開隆堂</v>
          </cell>
          <cell r="BV47">
            <v>100502</v>
          </cell>
          <cell r="BW47">
            <v>273</v>
          </cell>
          <cell r="BX47" t="str">
            <v>東書</v>
          </cell>
          <cell r="BY47">
            <v>110301</v>
          </cell>
          <cell r="BZ47">
            <v>207</v>
          </cell>
          <cell r="CC47" t="str">
            <v>いわき</v>
          </cell>
          <cell r="CD47" t="str">
            <v>平一小</v>
          </cell>
          <cell r="CE47" t="str">
            <v>平二小</v>
          </cell>
          <cell r="CF47" t="str">
            <v>平四小</v>
          </cell>
          <cell r="CG47" t="str">
            <v>赤井小</v>
          </cell>
          <cell r="CH47" t="str">
            <v>白水小</v>
          </cell>
          <cell r="CI47" t="str">
            <v>内町小</v>
          </cell>
          <cell r="CJ47" t="str">
            <v>綴小</v>
          </cell>
          <cell r="CK47" t="str">
            <v>御厩小</v>
          </cell>
          <cell r="CL47" t="str">
            <v>高坂小</v>
          </cell>
          <cell r="CM47" t="str">
            <v>宮小</v>
          </cell>
          <cell r="CN47" t="str">
            <v>高野小</v>
          </cell>
          <cell r="CO47" t="str">
            <v>好間一小</v>
          </cell>
          <cell r="CP47" t="str">
            <v>好間二小</v>
          </cell>
          <cell r="CQ47" t="str">
            <v>好間三小</v>
          </cell>
          <cell r="CR47" t="str">
            <v>好間四小</v>
          </cell>
          <cell r="CS47" t="str">
            <v>平養護（小）</v>
          </cell>
        </row>
        <row r="48">
          <cell r="B48">
            <v>720</v>
          </cell>
          <cell r="C48">
            <v>72</v>
          </cell>
          <cell r="D48" t="str">
            <v>（資）大須賀商店</v>
          </cell>
          <cell r="E48" t="str">
            <v>光村</v>
          </cell>
          <cell r="F48">
            <v>10111</v>
          </cell>
          <cell r="G48">
            <v>343</v>
          </cell>
          <cell r="H48">
            <v>399</v>
          </cell>
          <cell r="I48">
            <v>403</v>
          </cell>
          <cell r="J48">
            <v>331</v>
          </cell>
          <cell r="K48">
            <v>648</v>
          </cell>
          <cell r="L48">
            <v>648</v>
          </cell>
          <cell r="M48" t="str">
            <v>光村</v>
          </cell>
          <cell r="N48">
            <v>343</v>
          </cell>
          <cell r="O48">
            <v>399</v>
          </cell>
          <cell r="P48">
            <v>403</v>
          </cell>
          <cell r="Q48">
            <v>331</v>
          </cell>
          <cell r="R48">
            <v>648</v>
          </cell>
          <cell r="S48">
            <v>648</v>
          </cell>
          <cell r="T48" t="str">
            <v>東書</v>
          </cell>
          <cell r="U48" t="str">
            <v>東書</v>
          </cell>
          <cell r="V48">
            <v>157</v>
          </cell>
          <cell r="W48" t="str">
            <v>東書</v>
          </cell>
          <cell r="X48">
            <v>30301</v>
          </cell>
          <cell r="Y48">
            <v>540</v>
          </cell>
          <cell r="Z48">
            <v>815</v>
          </cell>
          <cell r="AA48">
            <v>299</v>
          </cell>
          <cell r="AB48">
            <v>408</v>
          </cell>
          <cell r="AD48">
            <v>815</v>
          </cell>
          <cell r="AE48">
            <v>349</v>
          </cell>
          <cell r="AF48">
            <v>295</v>
          </cell>
          <cell r="AG48" t="str">
            <v>帝国</v>
          </cell>
          <cell r="AH48">
            <v>40402</v>
          </cell>
          <cell r="AI48">
            <v>460</v>
          </cell>
          <cell r="AJ48" t="str">
            <v>帝国旧版</v>
          </cell>
          <cell r="AK48" t="str">
            <v>×</v>
          </cell>
          <cell r="AL48">
            <v>423</v>
          </cell>
          <cell r="AM48" t="str">
            <v>東書</v>
          </cell>
          <cell r="AN48">
            <v>50101</v>
          </cell>
          <cell r="AO48">
            <v>175</v>
          </cell>
          <cell r="AP48">
            <v>341</v>
          </cell>
          <cell r="AQ48">
            <v>384</v>
          </cell>
          <cell r="AR48">
            <v>312</v>
          </cell>
          <cell r="AS48">
            <v>329</v>
          </cell>
          <cell r="AT48">
            <v>648</v>
          </cell>
          <cell r="AU48">
            <v>144</v>
          </cell>
          <cell r="AV48">
            <v>307</v>
          </cell>
          <cell r="AW48">
            <v>373</v>
          </cell>
          <cell r="AX48">
            <v>287</v>
          </cell>
          <cell r="AY48">
            <v>319</v>
          </cell>
          <cell r="AZ48" t="str">
            <v>☓</v>
          </cell>
          <cell r="BA48" t="str">
            <v>東書</v>
          </cell>
          <cell r="BB48">
            <v>60301</v>
          </cell>
          <cell r="BC48">
            <v>622</v>
          </cell>
          <cell r="BD48">
            <v>859</v>
          </cell>
          <cell r="BE48">
            <v>951</v>
          </cell>
          <cell r="BF48">
            <v>951</v>
          </cell>
          <cell r="BK48" t="str">
            <v>東書</v>
          </cell>
          <cell r="BL48">
            <v>906</v>
          </cell>
          <cell r="BN48">
            <v>826</v>
          </cell>
          <cell r="BO48" t="str">
            <v>教出</v>
          </cell>
          <cell r="BP48" t="str">
            <v>教出</v>
          </cell>
          <cell r="BQ48">
            <v>214</v>
          </cell>
          <cell r="BR48" t="str">
            <v>日文</v>
          </cell>
          <cell r="BS48">
            <v>213</v>
          </cell>
          <cell r="BT48">
            <v>213</v>
          </cell>
          <cell r="BU48" t="str">
            <v>開隆堂</v>
          </cell>
          <cell r="BV48">
            <v>100502</v>
          </cell>
          <cell r="BW48">
            <v>273</v>
          </cell>
          <cell r="BX48" t="str">
            <v>東書</v>
          </cell>
          <cell r="BY48">
            <v>110301</v>
          </cell>
          <cell r="BZ48">
            <v>207</v>
          </cell>
          <cell r="CC48" t="str">
            <v>いわき</v>
          </cell>
          <cell r="CD48" t="str">
            <v>四倉小</v>
          </cell>
          <cell r="CE48" t="str">
            <v>大浦小</v>
          </cell>
          <cell r="CF48" t="str">
            <v>大野一小</v>
          </cell>
          <cell r="CG48" t="str">
            <v>大野二小</v>
          </cell>
          <cell r="CH48" t="str">
            <v>久之浜一小</v>
          </cell>
          <cell r="CI48" t="str">
            <v>久之浜二小</v>
          </cell>
          <cell r="CJ48" t="str">
            <v>小川小</v>
          </cell>
          <cell r="CK48" t="str">
            <v>小玉小</v>
          </cell>
        </row>
        <row r="49">
          <cell r="B49">
            <v>730</v>
          </cell>
          <cell r="C49">
            <v>73</v>
          </cell>
          <cell r="D49" t="str">
            <v>㈲わかば</v>
          </cell>
          <cell r="E49" t="str">
            <v>光村</v>
          </cell>
          <cell r="F49">
            <v>10111</v>
          </cell>
          <cell r="G49">
            <v>343</v>
          </cell>
          <cell r="H49">
            <v>399</v>
          </cell>
          <cell r="I49">
            <v>403</v>
          </cell>
          <cell r="J49">
            <v>331</v>
          </cell>
          <cell r="K49">
            <v>648</v>
          </cell>
          <cell r="L49">
            <v>648</v>
          </cell>
          <cell r="M49" t="str">
            <v>光村</v>
          </cell>
          <cell r="N49">
            <v>343</v>
          </cell>
          <cell r="O49">
            <v>399</v>
          </cell>
          <cell r="P49">
            <v>403</v>
          </cell>
          <cell r="Q49">
            <v>331</v>
          </cell>
          <cell r="R49">
            <v>648</v>
          </cell>
          <cell r="S49">
            <v>648</v>
          </cell>
          <cell r="T49" t="str">
            <v>東書</v>
          </cell>
          <cell r="U49" t="str">
            <v>東書</v>
          </cell>
          <cell r="V49">
            <v>157</v>
          </cell>
          <cell r="W49" t="str">
            <v>東書</v>
          </cell>
          <cell r="X49">
            <v>30301</v>
          </cell>
          <cell r="Y49">
            <v>540</v>
          </cell>
          <cell r="Z49">
            <v>815</v>
          </cell>
          <cell r="AA49">
            <v>299</v>
          </cell>
          <cell r="AB49">
            <v>408</v>
          </cell>
          <cell r="AD49">
            <v>815</v>
          </cell>
          <cell r="AE49">
            <v>349</v>
          </cell>
          <cell r="AF49">
            <v>295</v>
          </cell>
          <cell r="AG49" t="str">
            <v>帝国</v>
          </cell>
          <cell r="AH49">
            <v>40402</v>
          </cell>
          <cell r="AI49">
            <v>460</v>
          </cell>
          <cell r="AJ49" t="str">
            <v>帝国旧版</v>
          </cell>
          <cell r="AK49" t="str">
            <v>×</v>
          </cell>
          <cell r="AL49">
            <v>423</v>
          </cell>
          <cell r="AM49" t="str">
            <v>東書</v>
          </cell>
          <cell r="AN49">
            <v>50101</v>
          </cell>
          <cell r="AO49">
            <v>175</v>
          </cell>
          <cell r="AP49">
            <v>341</v>
          </cell>
          <cell r="AQ49">
            <v>384</v>
          </cell>
          <cell r="AR49">
            <v>312</v>
          </cell>
          <cell r="AS49">
            <v>329</v>
          </cell>
          <cell r="AT49">
            <v>648</v>
          </cell>
          <cell r="AU49">
            <v>144</v>
          </cell>
          <cell r="AV49">
            <v>307</v>
          </cell>
          <cell r="AW49">
            <v>373</v>
          </cell>
          <cell r="AX49">
            <v>287</v>
          </cell>
          <cell r="AY49">
            <v>319</v>
          </cell>
          <cell r="AZ49" t="str">
            <v>☓</v>
          </cell>
          <cell r="BA49" t="str">
            <v>東書</v>
          </cell>
          <cell r="BB49">
            <v>60301</v>
          </cell>
          <cell r="BC49">
            <v>622</v>
          </cell>
          <cell r="BD49">
            <v>859</v>
          </cell>
          <cell r="BE49">
            <v>951</v>
          </cell>
          <cell r="BF49">
            <v>951</v>
          </cell>
          <cell r="BK49" t="str">
            <v>東書</v>
          </cell>
          <cell r="BL49">
            <v>906</v>
          </cell>
          <cell r="BN49">
            <v>826</v>
          </cell>
          <cell r="BO49" t="str">
            <v>教出</v>
          </cell>
          <cell r="BP49" t="str">
            <v>教出</v>
          </cell>
          <cell r="BQ49">
            <v>214</v>
          </cell>
          <cell r="BR49" t="str">
            <v>日文</v>
          </cell>
          <cell r="BS49">
            <v>213</v>
          </cell>
          <cell r="BT49">
            <v>213</v>
          </cell>
          <cell r="BU49" t="str">
            <v>開隆堂</v>
          </cell>
          <cell r="BV49">
            <v>100502</v>
          </cell>
          <cell r="BW49">
            <v>273</v>
          </cell>
          <cell r="BX49" t="str">
            <v>東書</v>
          </cell>
          <cell r="BY49">
            <v>110301</v>
          </cell>
          <cell r="BZ49">
            <v>207</v>
          </cell>
          <cell r="CC49" t="str">
            <v>いわき</v>
          </cell>
          <cell r="CD49" t="str">
            <v>豊間小</v>
          </cell>
          <cell r="CE49" t="str">
            <v>小名浜一小</v>
          </cell>
          <cell r="CF49" t="str">
            <v>小名浜二小</v>
          </cell>
          <cell r="CG49" t="str">
            <v>小名浜三小</v>
          </cell>
          <cell r="CH49" t="str">
            <v>小名浜東小</v>
          </cell>
          <cell r="CI49" t="str">
            <v>小名浜西小</v>
          </cell>
          <cell r="CJ49" t="str">
            <v>鹿島小</v>
          </cell>
          <cell r="CK49" t="str">
            <v>江名小</v>
          </cell>
          <cell r="CL49" t="str">
            <v>永崎小</v>
          </cell>
          <cell r="CM49" t="str">
            <v>泉小</v>
          </cell>
          <cell r="CN49" t="str">
            <v>泉北小</v>
          </cell>
        </row>
        <row r="50">
          <cell r="B50">
            <v>740</v>
          </cell>
          <cell r="C50">
            <v>74</v>
          </cell>
          <cell r="D50" t="str">
            <v>㈱菊地書店</v>
          </cell>
          <cell r="E50" t="str">
            <v>光村</v>
          </cell>
          <cell r="F50">
            <v>10111</v>
          </cell>
          <cell r="G50">
            <v>343</v>
          </cell>
          <cell r="H50">
            <v>399</v>
          </cell>
          <cell r="I50">
            <v>403</v>
          </cell>
          <cell r="J50">
            <v>331</v>
          </cell>
          <cell r="K50">
            <v>648</v>
          </cell>
          <cell r="L50">
            <v>648</v>
          </cell>
          <cell r="M50" t="str">
            <v>光村</v>
          </cell>
          <cell r="N50">
            <v>343</v>
          </cell>
          <cell r="O50">
            <v>399</v>
          </cell>
          <cell r="P50">
            <v>403</v>
          </cell>
          <cell r="Q50">
            <v>331</v>
          </cell>
          <cell r="R50">
            <v>648</v>
          </cell>
          <cell r="S50">
            <v>648</v>
          </cell>
          <cell r="T50" t="str">
            <v>光村</v>
          </cell>
          <cell r="U50" t="str">
            <v>光村</v>
          </cell>
          <cell r="V50">
            <v>157</v>
          </cell>
          <cell r="W50" t="str">
            <v>東書</v>
          </cell>
          <cell r="X50">
            <v>30301</v>
          </cell>
          <cell r="Y50">
            <v>540</v>
          </cell>
          <cell r="Z50">
            <v>815</v>
          </cell>
          <cell r="AA50">
            <v>299</v>
          </cell>
          <cell r="AB50">
            <v>408</v>
          </cell>
          <cell r="AD50">
            <v>815</v>
          </cell>
          <cell r="AE50">
            <v>349</v>
          </cell>
          <cell r="AF50">
            <v>295</v>
          </cell>
          <cell r="AG50" t="str">
            <v>帝国</v>
          </cell>
          <cell r="AH50">
            <v>40402</v>
          </cell>
          <cell r="AI50">
            <v>460</v>
          </cell>
          <cell r="AJ50" t="str">
            <v>帝国旧版</v>
          </cell>
          <cell r="AK50" t="str">
            <v>×</v>
          </cell>
          <cell r="AL50">
            <v>423</v>
          </cell>
          <cell r="AM50" t="str">
            <v>東書</v>
          </cell>
          <cell r="AN50">
            <v>50101</v>
          </cell>
          <cell r="AO50">
            <v>175</v>
          </cell>
          <cell r="AP50">
            <v>341</v>
          </cell>
          <cell r="AQ50">
            <v>384</v>
          </cell>
          <cell r="AR50">
            <v>312</v>
          </cell>
          <cell r="AS50">
            <v>329</v>
          </cell>
          <cell r="AT50">
            <v>648</v>
          </cell>
          <cell r="AU50">
            <v>144</v>
          </cell>
          <cell r="AV50">
            <v>307</v>
          </cell>
          <cell r="AW50">
            <v>373</v>
          </cell>
          <cell r="AX50">
            <v>287</v>
          </cell>
          <cell r="AY50">
            <v>319</v>
          </cell>
          <cell r="AZ50" t="str">
            <v>☓</v>
          </cell>
          <cell r="BA50" t="str">
            <v>東書</v>
          </cell>
          <cell r="BB50">
            <v>60301</v>
          </cell>
          <cell r="BC50">
            <v>622</v>
          </cell>
          <cell r="BD50">
            <v>859</v>
          </cell>
          <cell r="BE50">
            <v>951</v>
          </cell>
          <cell r="BF50">
            <v>951</v>
          </cell>
          <cell r="BK50" t="str">
            <v>東書</v>
          </cell>
          <cell r="BL50">
            <v>906</v>
          </cell>
          <cell r="BN50">
            <v>826</v>
          </cell>
          <cell r="BO50" t="str">
            <v>教芸</v>
          </cell>
          <cell r="BP50" t="str">
            <v>教芸</v>
          </cell>
          <cell r="BQ50">
            <v>214</v>
          </cell>
          <cell r="BR50" t="str">
            <v>日文</v>
          </cell>
          <cell r="BS50">
            <v>213</v>
          </cell>
          <cell r="BT50">
            <v>213</v>
          </cell>
          <cell r="BU50" t="str">
            <v>東書</v>
          </cell>
          <cell r="BV50">
            <v>100501</v>
          </cell>
          <cell r="BW50">
            <v>273</v>
          </cell>
          <cell r="BX50" t="str">
            <v>東書</v>
          </cell>
          <cell r="BY50">
            <v>110301</v>
          </cell>
          <cell r="BZ50">
            <v>207</v>
          </cell>
          <cell r="CC50" t="str">
            <v>双葉</v>
          </cell>
          <cell r="CD50" t="str">
            <v>熊町小</v>
          </cell>
          <cell r="CE50" t="str">
            <v>大野小</v>
          </cell>
          <cell r="CF50" t="str">
            <v>富岡一小</v>
          </cell>
          <cell r="CG50" t="str">
            <v>富岡二小</v>
          </cell>
          <cell r="CH50" t="str">
            <v>川内小</v>
          </cell>
          <cell r="CI50" t="str">
            <v>楢葉南小</v>
          </cell>
          <cell r="CJ50" t="str">
            <v>楢葉北小</v>
          </cell>
          <cell r="CK50" t="str">
            <v>広野小</v>
          </cell>
          <cell r="CL50" t="str">
            <v>双葉南小</v>
          </cell>
          <cell r="CM50" t="str">
            <v>双葉北小</v>
          </cell>
          <cell r="CN50" t="str">
            <v>富岡養護</v>
          </cell>
        </row>
        <row r="51">
          <cell r="B51">
            <v>750</v>
          </cell>
          <cell r="C51">
            <v>75</v>
          </cell>
          <cell r="D51" t="str">
            <v>㈱ヤマニ書房</v>
          </cell>
          <cell r="E51" t="str">
            <v>光村</v>
          </cell>
          <cell r="F51">
            <v>10111</v>
          </cell>
          <cell r="G51">
            <v>343</v>
          </cell>
          <cell r="H51">
            <v>399</v>
          </cell>
          <cell r="I51">
            <v>403</v>
          </cell>
          <cell r="J51">
            <v>331</v>
          </cell>
          <cell r="K51">
            <v>648</v>
          </cell>
          <cell r="L51">
            <v>648</v>
          </cell>
          <cell r="M51" t="str">
            <v>光村</v>
          </cell>
          <cell r="N51">
            <v>343</v>
          </cell>
          <cell r="O51">
            <v>399</v>
          </cell>
          <cell r="P51">
            <v>403</v>
          </cell>
          <cell r="Q51">
            <v>331</v>
          </cell>
          <cell r="R51">
            <v>648</v>
          </cell>
          <cell r="S51">
            <v>648</v>
          </cell>
          <cell r="T51" t="str">
            <v>東書</v>
          </cell>
          <cell r="U51" t="str">
            <v>東書</v>
          </cell>
          <cell r="V51">
            <v>157</v>
          </cell>
          <cell r="W51" t="str">
            <v>東書</v>
          </cell>
          <cell r="X51">
            <v>30301</v>
          </cell>
          <cell r="Y51">
            <v>540</v>
          </cell>
          <cell r="Z51">
            <v>815</v>
          </cell>
          <cell r="AA51">
            <v>299</v>
          </cell>
          <cell r="AB51">
            <v>408</v>
          </cell>
          <cell r="AD51">
            <v>815</v>
          </cell>
          <cell r="AE51">
            <v>349</v>
          </cell>
          <cell r="AF51">
            <v>295</v>
          </cell>
          <cell r="AG51" t="str">
            <v>帝国</v>
          </cell>
          <cell r="AH51">
            <v>40402</v>
          </cell>
          <cell r="AI51">
            <v>460</v>
          </cell>
          <cell r="AJ51" t="str">
            <v>帝国旧版</v>
          </cell>
          <cell r="AK51" t="str">
            <v>×</v>
          </cell>
          <cell r="AL51">
            <v>423</v>
          </cell>
          <cell r="AM51" t="str">
            <v>東書</v>
          </cell>
          <cell r="AN51">
            <v>50101</v>
          </cell>
          <cell r="AO51">
            <v>175</v>
          </cell>
          <cell r="AP51">
            <v>341</v>
          </cell>
          <cell r="AQ51">
            <v>384</v>
          </cell>
          <cell r="AR51">
            <v>312</v>
          </cell>
          <cell r="AS51">
            <v>329</v>
          </cell>
          <cell r="AT51">
            <v>648</v>
          </cell>
          <cell r="AU51">
            <v>144</v>
          </cell>
          <cell r="AV51">
            <v>307</v>
          </cell>
          <cell r="AW51">
            <v>373</v>
          </cell>
          <cell r="AX51">
            <v>287</v>
          </cell>
          <cell r="AY51">
            <v>319</v>
          </cell>
          <cell r="AZ51" t="str">
            <v>☓</v>
          </cell>
          <cell r="BA51" t="str">
            <v>東書</v>
          </cell>
          <cell r="BB51">
            <v>60301</v>
          </cell>
          <cell r="BC51">
            <v>622</v>
          </cell>
          <cell r="BD51">
            <v>859</v>
          </cell>
          <cell r="BE51">
            <v>951</v>
          </cell>
          <cell r="BF51">
            <v>951</v>
          </cell>
          <cell r="BK51" t="str">
            <v>東書</v>
          </cell>
          <cell r="BL51">
            <v>906</v>
          </cell>
          <cell r="BN51">
            <v>826</v>
          </cell>
          <cell r="BO51" t="str">
            <v>教出</v>
          </cell>
          <cell r="BP51" t="str">
            <v>教出</v>
          </cell>
          <cell r="BQ51">
            <v>214</v>
          </cell>
          <cell r="BR51" t="str">
            <v>日文</v>
          </cell>
          <cell r="BS51">
            <v>213</v>
          </cell>
          <cell r="BT51">
            <v>213</v>
          </cell>
          <cell r="BU51" t="str">
            <v>開隆堂</v>
          </cell>
          <cell r="BV51">
            <v>100502</v>
          </cell>
          <cell r="BW51">
            <v>273</v>
          </cell>
          <cell r="BX51" t="str">
            <v>東書</v>
          </cell>
          <cell r="BY51">
            <v>110301</v>
          </cell>
          <cell r="BZ51">
            <v>207</v>
          </cell>
          <cell r="CC51" t="str">
            <v>いわき</v>
          </cell>
          <cell r="CD51" t="str">
            <v>平三小</v>
          </cell>
          <cell r="CE51" t="str">
            <v>平五小</v>
          </cell>
          <cell r="CF51" t="str">
            <v>平六小</v>
          </cell>
          <cell r="CG51" t="str">
            <v>郷ヶ丘小</v>
          </cell>
          <cell r="CH51" t="str">
            <v>中央台北小</v>
          </cell>
          <cell r="CI51" t="str">
            <v>中央台南小</v>
          </cell>
          <cell r="CJ51" t="str">
            <v>中央台東小</v>
          </cell>
          <cell r="CK51" t="str">
            <v>高久小</v>
          </cell>
          <cell r="CL51" t="str">
            <v>夏井小</v>
          </cell>
          <cell r="CM51" t="str">
            <v>草野小</v>
          </cell>
          <cell r="CN51" t="str">
            <v>川前小</v>
          </cell>
          <cell r="CO51" t="str">
            <v>桶売小</v>
          </cell>
          <cell r="CP51" t="str">
            <v>小白井小</v>
          </cell>
          <cell r="CQ51" t="str">
            <v>勿来一小</v>
          </cell>
          <cell r="CR51" t="str">
            <v>勿来二小</v>
          </cell>
          <cell r="CS51" t="str">
            <v>勿来三小</v>
          </cell>
          <cell r="CT51" t="str">
            <v>川部小</v>
          </cell>
          <cell r="CU51" t="str">
            <v>聾 平分</v>
          </cell>
          <cell r="CV51" t="str">
            <v>いわき養護</v>
          </cell>
        </row>
        <row r="52">
          <cell r="B52">
            <v>751</v>
          </cell>
          <cell r="C52">
            <v>75</v>
          </cell>
          <cell r="D52" t="str">
            <v>㈱ヤマニ書房</v>
          </cell>
          <cell r="E52" t="str">
            <v>×</v>
          </cell>
          <cell r="F52">
            <v>10111</v>
          </cell>
          <cell r="G52" t="str">
            <v>×</v>
          </cell>
          <cell r="H52" t="str">
            <v>×</v>
          </cell>
          <cell r="I52" t="str">
            <v>×</v>
          </cell>
          <cell r="J52" t="str">
            <v>×</v>
          </cell>
          <cell r="K52" t="str">
            <v>×</v>
          </cell>
          <cell r="L52" t="str">
            <v>×</v>
          </cell>
          <cell r="M52" t="str">
            <v>×</v>
          </cell>
          <cell r="N52" t="str">
            <v>×</v>
          </cell>
          <cell r="O52" t="str">
            <v>×</v>
          </cell>
          <cell r="P52" t="str">
            <v>×</v>
          </cell>
          <cell r="Q52" t="str">
            <v>×</v>
          </cell>
          <cell r="R52" t="str">
            <v>×</v>
          </cell>
          <cell r="S52" t="str">
            <v>×</v>
          </cell>
          <cell r="T52" t="str">
            <v>光村</v>
          </cell>
          <cell r="U52" t="str">
            <v>光村</v>
          </cell>
          <cell r="V52">
            <v>157</v>
          </cell>
          <cell r="W52" t="str">
            <v>×</v>
          </cell>
          <cell r="X52">
            <v>30301</v>
          </cell>
          <cell r="Y52" t="str">
            <v>×</v>
          </cell>
          <cell r="Z52" t="str">
            <v>×</v>
          </cell>
          <cell r="AA52" t="str">
            <v>×</v>
          </cell>
          <cell r="AB52" t="str">
            <v>×</v>
          </cell>
          <cell r="AD52" t="str">
            <v>×</v>
          </cell>
          <cell r="AE52" t="str">
            <v>×</v>
          </cell>
          <cell r="AF52" t="str">
            <v>×</v>
          </cell>
          <cell r="AG52" t="str">
            <v>×</v>
          </cell>
          <cell r="AH52">
            <v>40402</v>
          </cell>
          <cell r="AI52" t="str">
            <v>×</v>
          </cell>
          <cell r="AJ52" t="str">
            <v>×</v>
          </cell>
          <cell r="AK52" t="str">
            <v>×</v>
          </cell>
          <cell r="AL52" t="str">
            <v>×</v>
          </cell>
          <cell r="AM52" t="str">
            <v>×</v>
          </cell>
          <cell r="AN52">
            <v>50101</v>
          </cell>
          <cell r="AO52" t="str">
            <v>×</v>
          </cell>
          <cell r="AP52" t="str">
            <v>×</v>
          </cell>
          <cell r="AQ52" t="str">
            <v>×</v>
          </cell>
          <cell r="AR52" t="str">
            <v>×</v>
          </cell>
          <cell r="AS52" t="str">
            <v>×</v>
          </cell>
          <cell r="AT52" t="str">
            <v>×</v>
          </cell>
          <cell r="AU52" t="str">
            <v>×</v>
          </cell>
          <cell r="AV52" t="str">
            <v>×</v>
          </cell>
          <cell r="AW52" t="str">
            <v>×</v>
          </cell>
          <cell r="AX52" t="str">
            <v>×</v>
          </cell>
          <cell r="AY52" t="str">
            <v>×</v>
          </cell>
          <cell r="AZ52" t="str">
            <v>×</v>
          </cell>
          <cell r="BA52" t="str">
            <v>×</v>
          </cell>
          <cell r="BB52">
            <v>60301</v>
          </cell>
          <cell r="BC52" t="str">
            <v>×</v>
          </cell>
          <cell r="BD52" t="str">
            <v>×</v>
          </cell>
          <cell r="BE52" t="str">
            <v>×</v>
          </cell>
          <cell r="BF52" t="str">
            <v>×</v>
          </cell>
          <cell r="BH52" t="str">
            <v>×</v>
          </cell>
          <cell r="BI52" t="str">
            <v>×</v>
          </cell>
          <cell r="BJ52" t="str">
            <v>×</v>
          </cell>
          <cell r="BK52" t="str">
            <v>×</v>
          </cell>
          <cell r="BL52" t="str">
            <v>×</v>
          </cell>
          <cell r="BN52" t="str">
            <v>×</v>
          </cell>
          <cell r="BO52" t="str">
            <v>×</v>
          </cell>
          <cell r="BP52" t="str">
            <v>教芸</v>
          </cell>
          <cell r="BQ52" t="str">
            <v>×</v>
          </cell>
          <cell r="BR52" t="str">
            <v>×</v>
          </cell>
          <cell r="BS52" t="str">
            <v>×</v>
          </cell>
          <cell r="BT52" t="str">
            <v>×</v>
          </cell>
          <cell r="BU52" t="str">
            <v>×</v>
          </cell>
          <cell r="BV52" t="str">
            <v>×</v>
          </cell>
          <cell r="BW52" t="str">
            <v>×</v>
          </cell>
          <cell r="BX52" t="str">
            <v>×</v>
          </cell>
          <cell r="BY52" t="str">
            <v>×</v>
          </cell>
          <cell r="BZ52" t="str">
            <v>×</v>
          </cell>
          <cell r="CC52" t="str">
            <v>養護</v>
          </cell>
          <cell r="CD52" t="str">
            <v>聾 平分</v>
          </cell>
        </row>
        <row r="53">
          <cell r="B53">
            <v>770</v>
          </cell>
          <cell r="C53">
            <v>77</v>
          </cell>
          <cell r="D53" t="str">
            <v>㈲コオリ</v>
          </cell>
          <cell r="E53" t="str">
            <v>光村</v>
          </cell>
          <cell r="F53">
            <v>10111</v>
          </cell>
          <cell r="G53">
            <v>343</v>
          </cell>
          <cell r="H53">
            <v>399</v>
          </cell>
          <cell r="I53">
            <v>403</v>
          </cell>
          <cell r="J53">
            <v>331</v>
          </cell>
          <cell r="K53">
            <v>648</v>
          </cell>
          <cell r="L53">
            <v>648</v>
          </cell>
          <cell r="M53" t="str">
            <v>光村</v>
          </cell>
          <cell r="N53">
            <v>343</v>
          </cell>
          <cell r="O53">
            <v>399</v>
          </cell>
          <cell r="P53">
            <v>403</v>
          </cell>
          <cell r="Q53">
            <v>331</v>
          </cell>
          <cell r="R53">
            <v>648</v>
          </cell>
          <cell r="S53">
            <v>648</v>
          </cell>
          <cell r="T53" t="str">
            <v>光村</v>
          </cell>
          <cell r="U53" t="str">
            <v>光村</v>
          </cell>
          <cell r="V53">
            <v>157</v>
          </cell>
          <cell r="W53" t="str">
            <v>東書</v>
          </cell>
          <cell r="X53">
            <v>30301</v>
          </cell>
          <cell r="Y53">
            <v>540</v>
          </cell>
          <cell r="Z53">
            <v>815</v>
          </cell>
          <cell r="AA53">
            <v>299</v>
          </cell>
          <cell r="AB53">
            <v>408</v>
          </cell>
          <cell r="AD53">
            <v>815</v>
          </cell>
          <cell r="AE53">
            <v>349</v>
          </cell>
          <cell r="AF53">
            <v>295</v>
          </cell>
          <cell r="AG53" t="str">
            <v>帝国</v>
          </cell>
          <cell r="AH53">
            <v>40402</v>
          </cell>
          <cell r="AI53">
            <v>460</v>
          </cell>
          <cell r="AJ53" t="str">
            <v>帝国旧版</v>
          </cell>
          <cell r="AK53" t="str">
            <v>×</v>
          </cell>
          <cell r="AL53">
            <v>423</v>
          </cell>
          <cell r="AM53" t="str">
            <v>東書</v>
          </cell>
          <cell r="AN53">
            <v>50101</v>
          </cell>
          <cell r="AO53">
            <v>175</v>
          </cell>
          <cell r="AP53">
            <v>341</v>
          </cell>
          <cell r="AQ53">
            <v>384</v>
          </cell>
          <cell r="AR53">
            <v>312</v>
          </cell>
          <cell r="AS53">
            <v>329</v>
          </cell>
          <cell r="AT53">
            <v>648</v>
          </cell>
          <cell r="AU53">
            <v>144</v>
          </cell>
          <cell r="AV53">
            <v>307</v>
          </cell>
          <cell r="AW53">
            <v>373</v>
          </cell>
          <cell r="AX53">
            <v>287</v>
          </cell>
          <cell r="AY53">
            <v>319</v>
          </cell>
          <cell r="AZ53" t="str">
            <v>☓</v>
          </cell>
          <cell r="BA53" t="str">
            <v>東書</v>
          </cell>
          <cell r="BB53">
            <v>60301</v>
          </cell>
          <cell r="BC53">
            <v>622</v>
          </cell>
          <cell r="BD53">
            <v>859</v>
          </cell>
          <cell r="BE53">
            <v>951</v>
          </cell>
          <cell r="BF53">
            <v>951</v>
          </cell>
          <cell r="BK53" t="str">
            <v>東書</v>
          </cell>
          <cell r="BL53">
            <v>906</v>
          </cell>
          <cell r="BN53">
            <v>826</v>
          </cell>
          <cell r="BO53" t="str">
            <v>教芸</v>
          </cell>
          <cell r="BP53" t="str">
            <v>教芸</v>
          </cell>
          <cell r="BQ53">
            <v>214</v>
          </cell>
          <cell r="BR53" t="str">
            <v>日文</v>
          </cell>
          <cell r="BS53">
            <v>213</v>
          </cell>
          <cell r="BT53">
            <v>213</v>
          </cell>
          <cell r="BU53" t="str">
            <v>東書</v>
          </cell>
          <cell r="BV53">
            <v>100501</v>
          </cell>
          <cell r="BW53">
            <v>273</v>
          </cell>
          <cell r="BX53" t="str">
            <v>東書</v>
          </cell>
          <cell r="BY53">
            <v>110301</v>
          </cell>
          <cell r="BZ53">
            <v>207</v>
          </cell>
          <cell r="CC53" t="str">
            <v>双葉</v>
          </cell>
          <cell r="CD53" t="str">
            <v>浪江小</v>
          </cell>
          <cell r="CE53" t="str">
            <v>幾世橋小</v>
          </cell>
          <cell r="CF53" t="str">
            <v>請戸小</v>
          </cell>
          <cell r="CG53" t="str">
            <v>大堀小</v>
          </cell>
          <cell r="CH53" t="str">
            <v>苅野小</v>
          </cell>
          <cell r="CI53" t="str">
            <v>津島小</v>
          </cell>
          <cell r="CJ53" t="str">
            <v>葛尾小</v>
          </cell>
        </row>
        <row r="54">
          <cell r="B54">
            <v>780</v>
          </cell>
          <cell r="C54">
            <v>78</v>
          </cell>
          <cell r="D54" t="str">
            <v>（資）丁子屋書店</v>
          </cell>
          <cell r="E54" t="str">
            <v>光村</v>
          </cell>
          <cell r="F54">
            <v>10111</v>
          </cell>
          <cell r="G54">
            <v>343</v>
          </cell>
          <cell r="H54">
            <v>399</v>
          </cell>
          <cell r="I54">
            <v>403</v>
          </cell>
          <cell r="J54">
            <v>331</v>
          </cell>
          <cell r="K54">
            <v>648</v>
          </cell>
          <cell r="L54">
            <v>648</v>
          </cell>
          <cell r="M54" t="str">
            <v>東書</v>
          </cell>
          <cell r="N54">
            <v>307</v>
          </cell>
          <cell r="O54">
            <v>396</v>
          </cell>
          <cell r="P54">
            <v>380</v>
          </cell>
          <cell r="Q54">
            <v>295</v>
          </cell>
          <cell r="R54">
            <v>648</v>
          </cell>
          <cell r="S54">
            <v>648</v>
          </cell>
          <cell r="T54" t="str">
            <v>光村</v>
          </cell>
          <cell r="U54" t="str">
            <v>光村</v>
          </cell>
          <cell r="V54">
            <v>157</v>
          </cell>
          <cell r="W54" t="str">
            <v>東書</v>
          </cell>
          <cell r="X54">
            <v>30301</v>
          </cell>
          <cell r="Y54">
            <v>540</v>
          </cell>
          <cell r="Z54">
            <v>815</v>
          </cell>
          <cell r="AA54">
            <v>299</v>
          </cell>
          <cell r="AB54">
            <v>408</v>
          </cell>
          <cell r="AD54">
            <v>815</v>
          </cell>
          <cell r="AE54">
            <v>349</v>
          </cell>
          <cell r="AF54">
            <v>295</v>
          </cell>
          <cell r="AG54" t="str">
            <v>東書</v>
          </cell>
          <cell r="AH54">
            <v>40402</v>
          </cell>
          <cell r="AI54">
            <v>460</v>
          </cell>
          <cell r="AJ54" t="str">
            <v>帝国旧版</v>
          </cell>
          <cell r="AK54" t="str">
            <v>×</v>
          </cell>
          <cell r="AL54">
            <v>423</v>
          </cell>
          <cell r="AM54" t="str">
            <v>東書</v>
          </cell>
          <cell r="AN54">
            <v>50101</v>
          </cell>
          <cell r="AO54">
            <v>175</v>
          </cell>
          <cell r="AP54">
            <v>341</v>
          </cell>
          <cell r="AQ54">
            <v>384</v>
          </cell>
          <cell r="AR54">
            <v>312</v>
          </cell>
          <cell r="AS54">
            <v>329</v>
          </cell>
          <cell r="AT54">
            <v>648</v>
          </cell>
          <cell r="AU54">
            <v>144</v>
          </cell>
          <cell r="AV54">
            <v>307</v>
          </cell>
          <cell r="AW54">
            <v>373</v>
          </cell>
          <cell r="AX54">
            <v>287</v>
          </cell>
          <cell r="AY54">
            <v>319</v>
          </cell>
          <cell r="AZ54" t="str">
            <v>☓</v>
          </cell>
          <cell r="BA54" t="str">
            <v>東書</v>
          </cell>
          <cell r="BB54">
            <v>60301</v>
          </cell>
          <cell r="BC54">
            <v>622</v>
          </cell>
          <cell r="BD54">
            <v>859</v>
          </cell>
          <cell r="BE54">
            <v>951</v>
          </cell>
          <cell r="BF54">
            <v>951</v>
          </cell>
          <cell r="BK54" t="str">
            <v>東書</v>
          </cell>
          <cell r="BL54">
            <v>906</v>
          </cell>
          <cell r="BN54">
            <v>826</v>
          </cell>
          <cell r="BO54" t="str">
            <v>教芸</v>
          </cell>
          <cell r="BP54" t="str">
            <v>教芸</v>
          </cell>
          <cell r="BQ54">
            <v>214</v>
          </cell>
          <cell r="BR54" t="str">
            <v>日文</v>
          </cell>
          <cell r="BS54">
            <v>213</v>
          </cell>
          <cell r="BT54">
            <v>213</v>
          </cell>
          <cell r="BU54" t="str">
            <v>東書</v>
          </cell>
          <cell r="BV54">
            <v>100501</v>
          </cell>
          <cell r="BW54">
            <v>273</v>
          </cell>
          <cell r="BX54" t="str">
            <v>東書</v>
          </cell>
          <cell r="BY54">
            <v>110301</v>
          </cell>
          <cell r="BZ54">
            <v>207</v>
          </cell>
          <cell r="CC54" t="str">
            <v>相馬</v>
          </cell>
          <cell r="CD54" t="str">
            <v>福田小</v>
          </cell>
          <cell r="CE54" t="str">
            <v>新地小</v>
          </cell>
          <cell r="CF54" t="str">
            <v>駒ヶ嶺小</v>
          </cell>
          <cell r="CG54" t="str">
            <v>大野小</v>
          </cell>
          <cell r="CH54" t="str">
            <v>山上小</v>
          </cell>
          <cell r="CI54" t="str">
            <v>玉野小</v>
          </cell>
          <cell r="CJ54" t="str">
            <v>中村二小</v>
          </cell>
          <cell r="CK54" t="str">
            <v>相馬養護</v>
          </cell>
        </row>
        <row r="55">
          <cell r="B55">
            <v>790</v>
          </cell>
          <cell r="C55">
            <v>79</v>
          </cell>
          <cell r="D55" t="str">
            <v>㈱広文堂書店</v>
          </cell>
          <cell r="E55" t="str">
            <v>光村</v>
          </cell>
          <cell r="F55">
            <v>10111</v>
          </cell>
          <cell r="G55">
            <v>343</v>
          </cell>
          <cell r="H55">
            <v>399</v>
          </cell>
          <cell r="I55">
            <v>403</v>
          </cell>
          <cell r="J55">
            <v>331</v>
          </cell>
          <cell r="K55">
            <v>648</v>
          </cell>
          <cell r="L55">
            <v>648</v>
          </cell>
          <cell r="M55" t="str">
            <v>東書</v>
          </cell>
          <cell r="N55">
            <v>307</v>
          </cell>
          <cell r="O55">
            <v>396</v>
          </cell>
          <cell r="P55">
            <v>380</v>
          </cell>
          <cell r="Q55">
            <v>295</v>
          </cell>
          <cell r="R55">
            <v>648</v>
          </cell>
          <cell r="S55">
            <v>648</v>
          </cell>
          <cell r="T55" t="str">
            <v>光村</v>
          </cell>
          <cell r="U55" t="str">
            <v>光村</v>
          </cell>
          <cell r="V55">
            <v>157</v>
          </cell>
          <cell r="W55" t="str">
            <v>東書</v>
          </cell>
          <cell r="X55">
            <v>30301</v>
          </cell>
          <cell r="Y55">
            <v>540</v>
          </cell>
          <cell r="Z55">
            <v>815</v>
          </cell>
          <cell r="AA55">
            <v>299</v>
          </cell>
          <cell r="AB55">
            <v>408</v>
          </cell>
          <cell r="AD55">
            <v>815</v>
          </cell>
          <cell r="AE55">
            <v>349</v>
          </cell>
          <cell r="AF55">
            <v>295</v>
          </cell>
          <cell r="AG55" t="str">
            <v>東書</v>
          </cell>
          <cell r="AH55">
            <v>40402</v>
          </cell>
          <cell r="AI55">
            <v>460</v>
          </cell>
          <cell r="AJ55" t="str">
            <v>帝国旧版</v>
          </cell>
          <cell r="AK55" t="str">
            <v>×</v>
          </cell>
          <cell r="AL55">
            <v>423</v>
          </cell>
          <cell r="AM55" t="str">
            <v>東書</v>
          </cell>
          <cell r="AN55">
            <v>50101</v>
          </cell>
          <cell r="AO55">
            <v>175</v>
          </cell>
          <cell r="AP55">
            <v>341</v>
          </cell>
          <cell r="AQ55">
            <v>384</v>
          </cell>
          <cell r="AR55">
            <v>312</v>
          </cell>
          <cell r="AS55">
            <v>329</v>
          </cell>
          <cell r="AT55">
            <v>648</v>
          </cell>
          <cell r="AU55">
            <v>144</v>
          </cell>
          <cell r="AV55">
            <v>307</v>
          </cell>
          <cell r="AW55">
            <v>373</v>
          </cell>
          <cell r="AX55">
            <v>287</v>
          </cell>
          <cell r="AY55">
            <v>319</v>
          </cell>
          <cell r="AZ55" t="str">
            <v>☓</v>
          </cell>
          <cell r="BA55" t="str">
            <v>東書</v>
          </cell>
          <cell r="BB55">
            <v>60301</v>
          </cell>
          <cell r="BC55">
            <v>622</v>
          </cell>
          <cell r="BD55">
            <v>859</v>
          </cell>
          <cell r="BE55">
            <v>951</v>
          </cell>
          <cell r="BF55">
            <v>951</v>
          </cell>
          <cell r="BK55" t="str">
            <v>東書</v>
          </cell>
          <cell r="BL55">
            <v>906</v>
          </cell>
          <cell r="BN55">
            <v>826</v>
          </cell>
          <cell r="BO55" t="str">
            <v>教芸</v>
          </cell>
          <cell r="BP55" t="str">
            <v>教芸</v>
          </cell>
          <cell r="BQ55">
            <v>214</v>
          </cell>
          <cell r="BR55" t="str">
            <v>日文</v>
          </cell>
          <cell r="BS55">
            <v>213</v>
          </cell>
          <cell r="BT55">
            <v>213</v>
          </cell>
          <cell r="BU55" t="str">
            <v>東書</v>
          </cell>
          <cell r="BV55">
            <v>100501</v>
          </cell>
          <cell r="BW55">
            <v>273</v>
          </cell>
          <cell r="BX55" t="str">
            <v>東書</v>
          </cell>
          <cell r="BY55">
            <v>110301</v>
          </cell>
          <cell r="BZ55">
            <v>207</v>
          </cell>
          <cell r="CC55" t="str">
            <v>相馬</v>
          </cell>
          <cell r="CD55" t="str">
            <v>八幡小</v>
          </cell>
          <cell r="CE55" t="str">
            <v>中村一小</v>
          </cell>
          <cell r="CF55" t="str">
            <v>桜丘小</v>
          </cell>
          <cell r="CG55" t="str">
            <v>飯豊小</v>
          </cell>
          <cell r="CH55" t="str">
            <v>磯部小</v>
          </cell>
          <cell r="CI55" t="str">
            <v>日立木小</v>
          </cell>
        </row>
        <row r="56">
          <cell r="B56">
            <v>880</v>
          </cell>
          <cell r="C56">
            <v>88</v>
          </cell>
          <cell r="D56" t="str">
            <v>（資）叶屋</v>
          </cell>
          <cell r="E56" t="str">
            <v>光村</v>
          </cell>
          <cell r="F56">
            <v>10111</v>
          </cell>
          <cell r="G56">
            <v>343</v>
          </cell>
          <cell r="H56">
            <v>399</v>
          </cell>
          <cell r="I56">
            <v>403</v>
          </cell>
          <cell r="J56">
            <v>331</v>
          </cell>
          <cell r="K56">
            <v>648</v>
          </cell>
          <cell r="L56">
            <v>648</v>
          </cell>
          <cell r="M56" t="str">
            <v>東書</v>
          </cell>
          <cell r="N56">
            <v>307</v>
          </cell>
          <cell r="O56">
            <v>396</v>
          </cell>
          <cell r="P56">
            <v>380</v>
          </cell>
          <cell r="Q56">
            <v>295</v>
          </cell>
          <cell r="R56">
            <v>648</v>
          </cell>
          <cell r="S56">
            <v>648</v>
          </cell>
          <cell r="T56" t="str">
            <v>光村</v>
          </cell>
          <cell r="U56" t="str">
            <v>光村</v>
          </cell>
          <cell r="V56">
            <v>157</v>
          </cell>
          <cell r="W56" t="str">
            <v>東書</v>
          </cell>
          <cell r="X56">
            <v>30301</v>
          </cell>
          <cell r="Y56">
            <v>540</v>
          </cell>
          <cell r="Z56">
            <v>815</v>
          </cell>
          <cell r="AA56">
            <v>299</v>
          </cell>
          <cell r="AB56">
            <v>408</v>
          </cell>
          <cell r="AD56">
            <v>815</v>
          </cell>
          <cell r="AE56">
            <v>349</v>
          </cell>
          <cell r="AF56">
            <v>295</v>
          </cell>
          <cell r="AG56" t="str">
            <v>東書</v>
          </cell>
          <cell r="AH56">
            <v>40402</v>
          </cell>
          <cell r="AI56">
            <v>460</v>
          </cell>
          <cell r="AJ56" t="str">
            <v>帝国旧版</v>
          </cell>
          <cell r="AK56" t="str">
            <v>×</v>
          </cell>
          <cell r="AL56">
            <v>423</v>
          </cell>
          <cell r="AM56" t="str">
            <v>東書</v>
          </cell>
          <cell r="AN56">
            <v>50101</v>
          </cell>
          <cell r="AO56">
            <v>175</v>
          </cell>
          <cell r="AP56">
            <v>341</v>
          </cell>
          <cell r="AQ56">
            <v>384</v>
          </cell>
          <cell r="AR56">
            <v>312</v>
          </cell>
          <cell r="AS56">
            <v>329</v>
          </cell>
          <cell r="AT56">
            <v>648</v>
          </cell>
          <cell r="AU56">
            <v>144</v>
          </cell>
          <cell r="AV56">
            <v>307</v>
          </cell>
          <cell r="AW56">
            <v>373</v>
          </cell>
          <cell r="AX56">
            <v>287</v>
          </cell>
          <cell r="AY56">
            <v>319</v>
          </cell>
          <cell r="AZ56" t="str">
            <v>☓</v>
          </cell>
          <cell r="BA56" t="str">
            <v>東書</v>
          </cell>
          <cell r="BB56">
            <v>60301</v>
          </cell>
          <cell r="BC56">
            <v>622</v>
          </cell>
          <cell r="BD56">
            <v>859</v>
          </cell>
          <cell r="BE56">
            <v>951</v>
          </cell>
          <cell r="BF56">
            <v>951</v>
          </cell>
          <cell r="BK56" t="str">
            <v>東書</v>
          </cell>
          <cell r="BL56">
            <v>906</v>
          </cell>
          <cell r="BN56">
            <v>826</v>
          </cell>
          <cell r="BO56" t="str">
            <v>教芸</v>
          </cell>
          <cell r="BP56" t="str">
            <v>教芸</v>
          </cell>
          <cell r="BQ56">
            <v>214</v>
          </cell>
          <cell r="BR56" t="str">
            <v>日文</v>
          </cell>
          <cell r="BS56">
            <v>213</v>
          </cell>
          <cell r="BT56">
            <v>213</v>
          </cell>
          <cell r="BU56" t="str">
            <v>東書</v>
          </cell>
          <cell r="BV56">
            <v>100501</v>
          </cell>
          <cell r="BW56">
            <v>273</v>
          </cell>
          <cell r="BX56" t="str">
            <v>東書</v>
          </cell>
          <cell r="BY56">
            <v>110301</v>
          </cell>
          <cell r="BZ56">
            <v>207</v>
          </cell>
          <cell r="CC56" t="str">
            <v>相馬</v>
          </cell>
          <cell r="CD56" t="str">
            <v>原町一小</v>
          </cell>
          <cell r="CE56" t="str">
            <v>高平小</v>
          </cell>
          <cell r="CF56" t="str">
            <v>石神一小</v>
          </cell>
          <cell r="CG56" t="str">
            <v>石神二小</v>
          </cell>
        </row>
        <row r="57">
          <cell r="B57">
            <v>910</v>
          </cell>
          <cell r="C57">
            <v>91</v>
          </cell>
          <cell r="D57" t="str">
            <v>㈲吾妻屋書店</v>
          </cell>
          <cell r="E57" t="str">
            <v>東書</v>
          </cell>
          <cell r="F57">
            <v>10103</v>
          </cell>
          <cell r="G57">
            <v>307</v>
          </cell>
          <cell r="H57">
            <v>396</v>
          </cell>
          <cell r="I57">
            <v>380</v>
          </cell>
          <cell r="J57">
            <v>295</v>
          </cell>
          <cell r="K57">
            <v>648</v>
          </cell>
          <cell r="L57">
            <v>648</v>
          </cell>
          <cell r="M57" t="str">
            <v>東書</v>
          </cell>
          <cell r="N57">
            <v>307</v>
          </cell>
          <cell r="O57">
            <v>396</v>
          </cell>
          <cell r="P57">
            <v>380</v>
          </cell>
          <cell r="Q57">
            <v>295</v>
          </cell>
          <cell r="R57">
            <v>648</v>
          </cell>
          <cell r="S57">
            <v>648</v>
          </cell>
          <cell r="T57" t="str">
            <v>東書</v>
          </cell>
          <cell r="U57" t="str">
            <v>東書</v>
          </cell>
          <cell r="V57">
            <v>157</v>
          </cell>
          <cell r="W57" t="str">
            <v>東書</v>
          </cell>
          <cell r="X57">
            <v>30301</v>
          </cell>
          <cell r="Y57">
            <v>540</v>
          </cell>
          <cell r="Z57">
            <v>815</v>
          </cell>
          <cell r="AA57">
            <v>299</v>
          </cell>
          <cell r="AB57">
            <v>408</v>
          </cell>
          <cell r="AD57">
            <v>815</v>
          </cell>
          <cell r="AE57">
            <v>349</v>
          </cell>
          <cell r="AF57">
            <v>295</v>
          </cell>
          <cell r="AG57" t="str">
            <v>帝国</v>
          </cell>
          <cell r="AH57">
            <v>40402</v>
          </cell>
          <cell r="AI57">
            <v>460</v>
          </cell>
          <cell r="AJ57" t="str">
            <v>帝国旧版</v>
          </cell>
          <cell r="AK57" t="str">
            <v>×</v>
          </cell>
          <cell r="AL57">
            <v>423</v>
          </cell>
          <cell r="AM57" t="str">
            <v>東書</v>
          </cell>
          <cell r="AN57">
            <v>50101</v>
          </cell>
          <cell r="AO57">
            <v>175</v>
          </cell>
          <cell r="AP57">
            <v>341</v>
          </cell>
          <cell r="AQ57">
            <v>384</v>
          </cell>
          <cell r="AR57">
            <v>312</v>
          </cell>
          <cell r="AS57">
            <v>329</v>
          </cell>
          <cell r="AT57">
            <v>648</v>
          </cell>
          <cell r="AU57">
            <v>144</v>
          </cell>
          <cell r="AV57">
            <v>307</v>
          </cell>
          <cell r="AW57">
            <v>373</v>
          </cell>
          <cell r="AX57">
            <v>287</v>
          </cell>
          <cell r="AY57">
            <v>319</v>
          </cell>
          <cell r="AZ57" t="str">
            <v>☓</v>
          </cell>
          <cell r="BA57" t="str">
            <v>東書</v>
          </cell>
          <cell r="BB57">
            <v>60301</v>
          </cell>
          <cell r="BC57">
            <v>622</v>
          </cell>
          <cell r="BD57">
            <v>859</v>
          </cell>
          <cell r="BE57">
            <v>951</v>
          </cell>
          <cell r="BF57">
            <v>951</v>
          </cell>
          <cell r="BK57" t="str">
            <v>東書</v>
          </cell>
          <cell r="BL57">
            <v>906</v>
          </cell>
          <cell r="BN57">
            <v>826</v>
          </cell>
          <cell r="BO57" t="str">
            <v>教芸</v>
          </cell>
          <cell r="BP57" t="str">
            <v>教芸</v>
          </cell>
          <cell r="BQ57">
            <v>214</v>
          </cell>
          <cell r="BR57" t="str">
            <v>日文</v>
          </cell>
          <cell r="BS57">
            <v>213</v>
          </cell>
          <cell r="BT57">
            <v>213</v>
          </cell>
          <cell r="BU57" t="str">
            <v>開隆堂</v>
          </cell>
          <cell r="BV57">
            <v>100502</v>
          </cell>
          <cell r="BW57">
            <v>273</v>
          </cell>
          <cell r="BX57" t="str">
            <v>東書</v>
          </cell>
          <cell r="BY57">
            <v>110301</v>
          </cell>
          <cell r="BZ57">
            <v>207</v>
          </cell>
          <cell r="CC57" t="str">
            <v>福島･伊達･安達</v>
          </cell>
          <cell r="CD57" t="str">
            <v>瀬上小</v>
          </cell>
          <cell r="CE57" t="str">
            <v>余目小</v>
          </cell>
          <cell r="CF57" t="str">
            <v>矢野目小</v>
          </cell>
        </row>
        <row r="58">
          <cell r="B58">
            <v>970</v>
          </cell>
          <cell r="C58">
            <v>97</v>
          </cell>
          <cell r="D58" t="str">
            <v>㈱広文堂書店南相馬営業所</v>
          </cell>
          <cell r="E58" t="str">
            <v>光村</v>
          </cell>
          <cell r="F58">
            <v>10111</v>
          </cell>
          <cell r="G58">
            <v>343</v>
          </cell>
          <cell r="H58">
            <v>399</v>
          </cell>
          <cell r="I58">
            <v>403</v>
          </cell>
          <cell r="J58">
            <v>331</v>
          </cell>
          <cell r="K58">
            <v>648</v>
          </cell>
          <cell r="L58">
            <v>648</v>
          </cell>
          <cell r="M58" t="str">
            <v>東書</v>
          </cell>
          <cell r="N58">
            <v>307</v>
          </cell>
          <cell r="O58">
            <v>396</v>
          </cell>
          <cell r="P58">
            <v>380</v>
          </cell>
          <cell r="Q58">
            <v>295</v>
          </cell>
          <cell r="R58">
            <v>648</v>
          </cell>
          <cell r="S58">
            <v>648</v>
          </cell>
          <cell r="T58" t="str">
            <v>光村</v>
          </cell>
          <cell r="U58" t="str">
            <v>光村</v>
          </cell>
          <cell r="V58">
            <v>157</v>
          </cell>
          <cell r="W58" t="str">
            <v>東書</v>
          </cell>
          <cell r="X58">
            <v>30301</v>
          </cell>
          <cell r="Y58">
            <v>540</v>
          </cell>
          <cell r="Z58">
            <v>815</v>
          </cell>
          <cell r="AA58">
            <v>299</v>
          </cell>
          <cell r="AB58">
            <v>408</v>
          </cell>
          <cell r="AD58">
            <v>815</v>
          </cell>
          <cell r="AE58">
            <v>349</v>
          </cell>
          <cell r="AF58">
            <v>295</v>
          </cell>
          <cell r="AG58" t="str">
            <v>東書</v>
          </cell>
          <cell r="AH58">
            <v>40402</v>
          </cell>
          <cell r="AI58">
            <v>460</v>
          </cell>
          <cell r="AJ58" t="str">
            <v>帝国旧版</v>
          </cell>
          <cell r="AK58" t="str">
            <v>×</v>
          </cell>
          <cell r="AL58">
            <v>423</v>
          </cell>
          <cell r="AM58" t="str">
            <v>東書</v>
          </cell>
          <cell r="AN58">
            <v>50101</v>
          </cell>
          <cell r="AO58">
            <v>175</v>
          </cell>
          <cell r="AP58">
            <v>341</v>
          </cell>
          <cell r="AQ58">
            <v>384</v>
          </cell>
          <cell r="AR58">
            <v>312</v>
          </cell>
          <cell r="AS58">
            <v>329</v>
          </cell>
          <cell r="AT58">
            <v>648</v>
          </cell>
          <cell r="AU58">
            <v>144</v>
          </cell>
          <cell r="AV58">
            <v>307</v>
          </cell>
          <cell r="AW58">
            <v>373</v>
          </cell>
          <cell r="AX58">
            <v>287</v>
          </cell>
          <cell r="AY58">
            <v>319</v>
          </cell>
          <cell r="AZ58" t="str">
            <v>☓</v>
          </cell>
          <cell r="BA58" t="str">
            <v>東書</v>
          </cell>
          <cell r="BB58">
            <v>60301</v>
          </cell>
          <cell r="BC58">
            <v>622</v>
          </cell>
          <cell r="BD58">
            <v>859</v>
          </cell>
          <cell r="BE58">
            <v>951</v>
          </cell>
          <cell r="BF58">
            <v>951</v>
          </cell>
          <cell r="BK58" t="str">
            <v>東書</v>
          </cell>
          <cell r="BL58">
            <v>906</v>
          </cell>
          <cell r="BN58">
            <v>826</v>
          </cell>
          <cell r="BO58" t="str">
            <v>教芸</v>
          </cell>
          <cell r="BP58" t="str">
            <v>教芸</v>
          </cell>
          <cell r="BQ58">
            <v>214</v>
          </cell>
          <cell r="BR58" t="str">
            <v>日文</v>
          </cell>
          <cell r="BS58">
            <v>213</v>
          </cell>
          <cell r="BT58">
            <v>213</v>
          </cell>
          <cell r="BU58" t="str">
            <v>東書</v>
          </cell>
          <cell r="BV58">
            <v>100501</v>
          </cell>
          <cell r="BW58">
            <v>273</v>
          </cell>
          <cell r="BX58" t="str">
            <v>東書</v>
          </cell>
          <cell r="BY58">
            <v>110301</v>
          </cell>
          <cell r="BZ58">
            <v>207</v>
          </cell>
          <cell r="CC58" t="str">
            <v>相馬</v>
          </cell>
          <cell r="CD58" t="str">
            <v>原町二小</v>
          </cell>
          <cell r="CE58" t="str">
            <v>原町三小</v>
          </cell>
          <cell r="CF58" t="str">
            <v>大甕小</v>
          </cell>
          <cell r="CG58" t="str">
            <v>太田小</v>
          </cell>
          <cell r="CH58" t="str">
            <v>鹿島小</v>
          </cell>
          <cell r="CI58" t="str">
            <v>真野小</v>
          </cell>
          <cell r="CJ58" t="str">
            <v>八沢小</v>
          </cell>
          <cell r="CK58" t="str">
            <v>上真野小</v>
          </cell>
          <cell r="CL58" t="str">
            <v>小高小</v>
          </cell>
          <cell r="CM58" t="str">
            <v>福浦小</v>
          </cell>
          <cell r="CN58" t="str">
            <v>金房小</v>
          </cell>
          <cell r="CO58" t="str">
            <v>鳩原小</v>
          </cell>
        </row>
        <row r="59">
          <cell r="B59">
            <v>990</v>
          </cell>
          <cell r="C59">
            <v>99</v>
          </cell>
          <cell r="D59" t="str">
            <v>㈲坂内書店</v>
          </cell>
          <cell r="E59" t="str">
            <v>東書</v>
          </cell>
          <cell r="F59">
            <v>10103</v>
          </cell>
          <cell r="G59">
            <v>307</v>
          </cell>
          <cell r="H59">
            <v>396</v>
          </cell>
          <cell r="I59">
            <v>380</v>
          </cell>
          <cell r="J59">
            <v>295</v>
          </cell>
          <cell r="K59">
            <v>648</v>
          </cell>
          <cell r="L59">
            <v>648</v>
          </cell>
          <cell r="M59" t="str">
            <v>光村</v>
          </cell>
          <cell r="N59">
            <v>343</v>
          </cell>
          <cell r="O59">
            <v>399</v>
          </cell>
          <cell r="P59">
            <v>403</v>
          </cell>
          <cell r="Q59">
            <v>331</v>
          </cell>
          <cell r="R59">
            <v>648</v>
          </cell>
          <cell r="S59">
            <v>648</v>
          </cell>
          <cell r="T59" t="str">
            <v>光村</v>
          </cell>
          <cell r="U59" t="str">
            <v>光村</v>
          </cell>
          <cell r="V59">
            <v>157</v>
          </cell>
          <cell r="W59" t="str">
            <v>東書</v>
          </cell>
          <cell r="X59">
            <v>30301</v>
          </cell>
          <cell r="Y59">
            <v>540</v>
          </cell>
          <cell r="Z59">
            <v>815</v>
          </cell>
          <cell r="AA59">
            <v>299</v>
          </cell>
          <cell r="AB59">
            <v>408</v>
          </cell>
          <cell r="AD59">
            <v>815</v>
          </cell>
          <cell r="AE59">
            <v>349</v>
          </cell>
          <cell r="AF59">
            <v>295</v>
          </cell>
          <cell r="AG59" t="str">
            <v>帝国</v>
          </cell>
          <cell r="AH59">
            <v>40402</v>
          </cell>
          <cell r="AI59">
            <v>460</v>
          </cell>
          <cell r="AJ59" t="str">
            <v>帝国旧版</v>
          </cell>
          <cell r="AK59" t="str">
            <v>×</v>
          </cell>
          <cell r="AL59">
            <v>423</v>
          </cell>
          <cell r="AM59" t="str">
            <v>東書</v>
          </cell>
          <cell r="AN59">
            <v>50101</v>
          </cell>
          <cell r="AO59">
            <v>175</v>
          </cell>
          <cell r="AP59">
            <v>341</v>
          </cell>
          <cell r="AQ59">
            <v>384</v>
          </cell>
          <cell r="AR59">
            <v>312</v>
          </cell>
          <cell r="AS59">
            <v>329</v>
          </cell>
          <cell r="AT59">
            <v>648</v>
          </cell>
          <cell r="AU59">
            <v>144</v>
          </cell>
          <cell r="AV59">
            <v>307</v>
          </cell>
          <cell r="AW59">
            <v>373</v>
          </cell>
          <cell r="AX59">
            <v>287</v>
          </cell>
          <cell r="AY59">
            <v>319</v>
          </cell>
          <cell r="AZ59" t="str">
            <v>☓</v>
          </cell>
          <cell r="BA59" t="str">
            <v>東書</v>
          </cell>
          <cell r="BB59">
            <v>60301</v>
          </cell>
          <cell r="BC59">
            <v>622</v>
          </cell>
          <cell r="BD59">
            <v>859</v>
          </cell>
          <cell r="BE59">
            <v>951</v>
          </cell>
          <cell r="BF59">
            <v>951</v>
          </cell>
          <cell r="BK59" t="str">
            <v>東書</v>
          </cell>
          <cell r="BL59">
            <v>906</v>
          </cell>
          <cell r="BN59">
            <v>826</v>
          </cell>
          <cell r="BO59" t="str">
            <v>教出</v>
          </cell>
          <cell r="BP59" t="str">
            <v>教出</v>
          </cell>
          <cell r="BQ59">
            <v>214</v>
          </cell>
          <cell r="BR59" t="str">
            <v>日文</v>
          </cell>
          <cell r="BS59">
            <v>213</v>
          </cell>
          <cell r="BT59">
            <v>213</v>
          </cell>
          <cell r="BU59" t="str">
            <v>東書</v>
          </cell>
          <cell r="BV59">
            <v>100502</v>
          </cell>
          <cell r="BW59">
            <v>273</v>
          </cell>
          <cell r="BX59" t="str">
            <v>東書</v>
          </cell>
          <cell r="BY59">
            <v>110301</v>
          </cell>
          <cell r="BZ59">
            <v>207</v>
          </cell>
          <cell r="CC59" t="str">
            <v>会津</v>
          </cell>
          <cell r="CD59" t="str">
            <v>城北小</v>
          </cell>
          <cell r="CE59" t="str">
            <v>謹教小</v>
          </cell>
          <cell r="CF59" t="str">
            <v>松長小</v>
          </cell>
          <cell r="CG59" t="str">
            <v>永和小</v>
          </cell>
          <cell r="CH59" t="str">
            <v>神指小</v>
          </cell>
        </row>
        <row r="60">
          <cell r="B60">
            <v>1060</v>
          </cell>
          <cell r="C60">
            <v>106</v>
          </cell>
          <cell r="D60" t="str">
            <v>㈲穴沢書店</v>
          </cell>
          <cell r="E60" t="str">
            <v>東書</v>
          </cell>
          <cell r="F60">
            <v>10103</v>
          </cell>
          <cell r="G60">
            <v>307</v>
          </cell>
          <cell r="H60">
            <v>396</v>
          </cell>
          <cell r="I60">
            <v>380</v>
          </cell>
          <cell r="J60">
            <v>295</v>
          </cell>
          <cell r="K60">
            <v>648</v>
          </cell>
          <cell r="L60">
            <v>648</v>
          </cell>
          <cell r="M60" t="str">
            <v>光村</v>
          </cell>
          <cell r="N60">
            <v>343</v>
          </cell>
          <cell r="O60">
            <v>399</v>
          </cell>
          <cell r="P60">
            <v>403</v>
          </cell>
          <cell r="Q60">
            <v>331</v>
          </cell>
          <cell r="R60">
            <v>648</v>
          </cell>
          <cell r="S60">
            <v>648</v>
          </cell>
          <cell r="T60" t="str">
            <v>光村</v>
          </cell>
          <cell r="U60" t="str">
            <v>光村</v>
          </cell>
          <cell r="V60">
            <v>157</v>
          </cell>
          <cell r="W60" t="str">
            <v>東書</v>
          </cell>
          <cell r="X60">
            <v>30301</v>
          </cell>
          <cell r="Y60">
            <v>540</v>
          </cell>
          <cell r="Z60">
            <v>815</v>
          </cell>
          <cell r="AA60">
            <v>299</v>
          </cell>
          <cell r="AB60">
            <v>408</v>
          </cell>
          <cell r="AD60">
            <v>815</v>
          </cell>
          <cell r="AE60">
            <v>349</v>
          </cell>
          <cell r="AF60">
            <v>295</v>
          </cell>
          <cell r="AG60" t="str">
            <v>帝国</v>
          </cell>
          <cell r="AH60">
            <v>40402</v>
          </cell>
          <cell r="AI60">
            <v>460</v>
          </cell>
          <cell r="AJ60" t="str">
            <v>帝国旧版</v>
          </cell>
          <cell r="AK60" t="str">
            <v>×</v>
          </cell>
          <cell r="AL60">
            <v>423</v>
          </cell>
          <cell r="AM60" t="str">
            <v>東書</v>
          </cell>
          <cell r="AN60">
            <v>50101</v>
          </cell>
          <cell r="AO60">
            <v>175</v>
          </cell>
          <cell r="AP60">
            <v>341</v>
          </cell>
          <cell r="AQ60">
            <v>384</v>
          </cell>
          <cell r="AR60">
            <v>312</v>
          </cell>
          <cell r="AS60">
            <v>329</v>
          </cell>
          <cell r="AT60">
            <v>648</v>
          </cell>
          <cell r="AU60">
            <v>144</v>
          </cell>
          <cell r="AV60">
            <v>307</v>
          </cell>
          <cell r="AW60">
            <v>373</v>
          </cell>
          <cell r="AX60">
            <v>287</v>
          </cell>
          <cell r="AY60">
            <v>319</v>
          </cell>
          <cell r="AZ60" t="str">
            <v>☓</v>
          </cell>
          <cell r="BA60" t="str">
            <v>東書</v>
          </cell>
          <cell r="BB60">
            <v>60301</v>
          </cell>
          <cell r="BC60">
            <v>622</v>
          </cell>
          <cell r="BD60">
            <v>859</v>
          </cell>
          <cell r="BE60">
            <v>951</v>
          </cell>
          <cell r="BF60">
            <v>951</v>
          </cell>
          <cell r="BK60" t="str">
            <v>東書</v>
          </cell>
          <cell r="BL60">
            <v>906</v>
          </cell>
          <cell r="BN60">
            <v>826</v>
          </cell>
          <cell r="BO60" t="str">
            <v>教出</v>
          </cell>
          <cell r="BP60" t="str">
            <v>教出</v>
          </cell>
          <cell r="BQ60">
            <v>214</v>
          </cell>
          <cell r="BR60" t="str">
            <v>日文</v>
          </cell>
          <cell r="BS60">
            <v>213</v>
          </cell>
          <cell r="BT60">
            <v>213</v>
          </cell>
          <cell r="BU60" t="str">
            <v>東書</v>
          </cell>
          <cell r="BV60">
            <v>100502</v>
          </cell>
          <cell r="BW60">
            <v>273</v>
          </cell>
          <cell r="BX60" t="str">
            <v>東書</v>
          </cell>
          <cell r="BY60">
            <v>110301</v>
          </cell>
          <cell r="BZ60">
            <v>207</v>
          </cell>
          <cell r="CC60" t="str">
            <v>会津</v>
          </cell>
          <cell r="CD60" t="str">
            <v>翁島小</v>
          </cell>
          <cell r="CE60" t="str">
            <v>千里小</v>
          </cell>
          <cell r="CF60" t="str">
            <v>猪苗代小</v>
          </cell>
          <cell r="CG60" t="str">
            <v>吾妻小</v>
          </cell>
          <cell r="CH60" t="str">
            <v>緑小</v>
          </cell>
          <cell r="CI60" t="str">
            <v>長瀬小</v>
          </cell>
          <cell r="CJ60" t="str">
            <v>猪苗代養護</v>
          </cell>
        </row>
        <row r="61">
          <cell r="B61">
            <v>1070</v>
          </cell>
          <cell r="C61">
            <v>107</v>
          </cell>
          <cell r="D61" t="str">
            <v>㈱岩瀬書店外商部郡山販売課</v>
          </cell>
          <cell r="E61" t="str">
            <v>光村</v>
          </cell>
          <cell r="F61">
            <v>10111</v>
          </cell>
          <cell r="G61">
            <v>343</v>
          </cell>
          <cell r="H61">
            <v>399</v>
          </cell>
          <cell r="I61">
            <v>403</v>
          </cell>
          <cell r="J61">
            <v>331</v>
          </cell>
          <cell r="K61">
            <v>648</v>
          </cell>
          <cell r="L61">
            <v>648</v>
          </cell>
          <cell r="M61" t="str">
            <v>光村</v>
          </cell>
          <cell r="N61">
            <v>343</v>
          </cell>
          <cell r="O61">
            <v>399</v>
          </cell>
          <cell r="P61">
            <v>403</v>
          </cell>
          <cell r="Q61">
            <v>331</v>
          </cell>
          <cell r="R61">
            <v>648</v>
          </cell>
          <cell r="S61">
            <v>648</v>
          </cell>
          <cell r="T61" t="str">
            <v>光村</v>
          </cell>
          <cell r="U61" t="str">
            <v>光村</v>
          </cell>
          <cell r="V61">
            <v>157</v>
          </cell>
          <cell r="W61" t="str">
            <v>東書</v>
          </cell>
          <cell r="X61">
            <v>30301</v>
          </cell>
          <cell r="Y61">
            <v>540</v>
          </cell>
          <cell r="Z61">
            <v>815</v>
          </cell>
          <cell r="AA61">
            <v>299</v>
          </cell>
          <cell r="AB61">
            <v>408</v>
          </cell>
          <cell r="AD61">
            <v>815</v>
          </cell>
          <cell r="AE61">
            <v>349</v>
          </cell>
          <cell r="AF61">
            <v>295</v>
          </cell>
          <cell r="AG61" t="str">
            <v>帝国</v>
          </cell>
          <cell r="AH61">
            <v>40402</v>
          </cell>
          <cell r="AI61">
            <v>460</v>
          </cell>
          <cell r="AJ61" t="str">
            <v>帝国旧版</v>
          </cell>
          <cell r="AK61" t="str">
            <v>×</v>
          </cell>
          <cell r="AL61">
            <v>423</v>
          </cell>
          <cell r="AM61" t="str">
            <v>東書</v>
          </cell>
          <cell r="AN61">
            <v>50101</v>
          </cell>
          <cell r="AO61">
            <v>175</v>
          </cell>
          <cell r="AP61">
            <v>341</v>
          </cell>
          <cell r="AQ61">
            <v>384</v>
          </cell>
          <cell r="AR61">
            <v>312</v>
          </cell>
          <cell r="AS61">
            <v>329</v>
          </cell>
          <cell r="AT61">
            <v>648</v>
          </cell>
          <cell r="AU61">
            <v>144</v>
          </cell>
          <cell r="AV61">
            <v>307</v>
          </cell>
          <cell r="AW61">
            <v>373</v>
          </cell>
          <cell r="AX61">
            <v>287</v>
          </cell>
          <cell r="AY61">
            <v>319</v>
          </cell>
          <cell r="AZ61" t="str">
            <v>☓</v>
          </cell>
          <cell r="BA61" t="str">
            <v>東書</v>
          </cell>
          <cell r="BB61">
            <v>60301</v>
          </cell>
          <cell r="BC61">
            <v>622</v>
          </cell>
          <cell r="BD61">
            <v>859</v>
          </cell>
          <cell r="BE61">
            <v>951</v>
          </cell>
          <cell r="BF61">
            <v>951</v>
          </cell>
          <cell r="BK61" t="str">
            <v>東書</v>
          </cell>
          <cell r="BL61">
            <v>906</v>
          </cell>
          <cell r="BN61">
            <v>826</v>
          </cell>
          <cell r="BO61" t="str">
            <v>教芸</v>
          </cell>
          <cell r="BP61" t="str">
            <v>教芸</v>
          </cell>
          <cell r="BQ61">
            <v>214</v>
          </cell>
          <cell r="BR61" t="str">
            <v>開隆堂</v>
          </cell>
          <cell r="BS61">
            <v>213</v>
          </cell>
          <cell r="BT61">
            <v>213</v>
          </cell>
          <cell r="BU61" t="str">
            <v>東書</v>
          </cell>
          <cell r="BV61">
            <v>100501</v>
          </cell>
          <cell r="BW61">
            <v>273</v>
          </cell>
          <cell r="BX61" t="str">
            <v>学研</v>
          </cell>
          <cell r="BY61">
            <v>110304</v>
          </cell>
          <cell r="BZ61">
            <v>207</v>
          </cell>
          <cell r="CC61" t="str">
            <v>郡山</v>
          </cell>
          <cell r="CD61" t="str">
            <v>行健小</v>
          </cell>
          <cell r="CE61" t="str">
            <v>行健二小</v>
          </cell>
          <cell r="CF61" t="str">
            <v>明健小</v>
          </cell>
          <cell r="CG61" t="str">
            <v>小泉小</v>
          </cell>
          <cell r="CH61" t="str">
            <v>行徳小</v>
          </cell>
          <cell r="CI61" t="str">
            <v>喜久田小</v>
          </cell>
          <cell r="CJ61" t="str">
            <v>安子島小</v>
          </cell>
          <cell r="CK61" t="str">
            <v>上伊豆島小</v>
          </cell>
        </row>
        <row r="62">
          <cell r="B62">
            <v>1080</v>
          </cell>
          <cell r="C62">
            <v>108</v>
          </cell>
          <cell r="D62" t="str">
            <v>㈲影山教材社</v>
          </cell>
          <cell r="E62" t="str">
            <v>光村</v>
          </cell>
          <cell r="F62">
            <v>10111</v>
          </cell>
          <cell r="G62">
            <v>343</v>
          </cell>
          <cell r="H62">
            <v>399</v>
          </cell>
          <cell r="I62">
            <v>403</v>
          </cell>
          <cell r="J62">
            <v>331</v>
          </cell>
          <cell r="K62">
            <v>648</v>
          </cell>
          <cell r="L62">
            <v>648</v>
          </cell>
          <cell r="M62" t="str">
            <v>光村</v>
          </cell>
          <cell r="N62">
            <v>343</v>
          </cell>
          <cell r="O62">
            <v>399</v>
          </cell>
          <cell r="P62">
            <v>403</v>
          </cell>
          <cell r="Q62">
            <v>331</v>
          </cell>
          <cell r="R62">
            <v>648</v>
          </cell>
          <cell r="S62">
            <v>648</v>
          </cell>
          <cell r="T62" t="str">
            <v>光村</v>
          </cell>
          <cell r="U62" t="str">
            <v>光村</v>
          </cell>
          <cell r="V62">
            <v>157</v>
          </cell>
          <cell r="W62" t="str">
            <v>東書</v>
          </cell>
          <cell r="X62">
            <v>30301</v>
          </cell>
          <cell r="Y62">
            <v>540</v>
          </cell>
          <cell r="Z62">
            <v>815</v>
          </cell>
          <cell r="AA62">
            <v>299</v>
          </cell>
          <cell r="AB62">
            <v>408</v>
          </cell>
          <cell r="AD62">
            <v>815</v>
          </cell>
          <cell r="AE62">
            <v>349</v>
          </cell>
          <cell r="AF62">
            <v>295</v>
          </cell>
          <cell r="AG62" t="str">
            <v>帝国</v>
          </cell>
          <cell r="AH62">
            <v>40402</v>
          </cell>
          <cell r="AI62">
            <v>460</v>
          </cell>
          <cell r="AJ62" t="str">
            <v>帝国旧版</v>
          </cell>
          <cell r="AK62" t="str">
            <v>×</v>
          </cell>
          <cell r="AL62">
            <v>423</v>
          </cell>
          <cell r="AM62" t="str">
            <v>東書</v>
          </cell>
          <cell r="AN62">
            <v>50101</v>
          </cell>
          <cell r="AO62">
            <v>175</v>
          </cell>
          <cell r="AP62">
            <v>341</v>
          </cell>
          <cell r="AQ62">
            <v>384</v>
          </cell>
          <cell r="AR62">
            <v>312</v>
          </cell>
          <cell r="AS62">
            <v>329</v>
          </cell>
          <cell r="AT62">
            <v>648</v>
          </cell>
          <cell r="AU62">
            <v>144</v>
          </cell>
          <cell r="AV62">
            <v>307</v>
          </cell>
          <cell r="AW62">
            <v>373</v>
          </cell>
          <cell r="AX62">
            <v>287</v>
          </cell>
          <cell r="AY62">
            <v>319</v>
          </cell>
          <cell r="AZ62" t="str">
            <v>☓</v>
          </cell>
          <cell r="BA62" t="str">
            <v>東書</v>
          </cell>
          <cell r="BB62">
            <v>60301</v>
          </cell>
          <cell r="BC62">
            <v>622</v>
          </cell>
          <cell r="BD62">
            <v>859</v>
          </cell>
          <cell r="BE62">
            <v>951</v>
          </cell>
          <cell r="BF62">
            <v>951</v>
          </cell>
          <cell r="BK62" t="str">
            <v>東書</v>
          </cell>
          <cell r="BL62">
            <v>906</v>
          </cell>
          <cell r="BN62">
            <v>826</v>
          </cell>
          <cell r="BO62" t="str">
            <v>教芸</v>
          </cell>
          <cell r="BP62" t="str">
            <v>教芸</v>
          </cell>
          <cell r="BQ62">
            <v>214</v>
          </cell>
          <cell r="BR62" t="str">
            <v>開隆堂</v>
          </cell>
          <cell r="BS62">
            <v>213</v>
          </cell>
          <cell r="BT62">
            <v>213</v>
          </cell>
          <cell r="BU62" t="str">
            <v>東書</v>
          </cell>
          <cell r="BV62">
            <v>100501</v>
          </cell>
          <cell r="BW62">
            <v>273</v>
          </cell>
          <cell r="BX62" t="str">
            <v>学研</v>
          </cell>
          <cell r="BY62">
            <v>110304</v>
          </cell>
          <cell r="BZ62">
            <v>207</v>
          </cell>
          <cell r="CC62" t="str">
            <v>郡山</v>
          </cell>
          <cell r="CD62" t="str">
            <v>富田小</v>
          </cell>
          <cell r="CE62" t="str">
            <v>富田東小</v>
          </cell>
          <cell r="CF62" t="str">
            <v>富田西小</v>
          </cell>
          <cell r="CG62" t="str">
            <v>大島小</v>
          </cell>
          <cell r="CH62" t="str">
            <v>郡山ザベリオ小</v>
          </cell>
        </row>
        <row r="63">
          <cell r="B63">
            <v>121</v>
          </cell>
          <cell r="C63">
            <v>108</v>
          </cell>
          <cell r="D63" t="str">
            <v>㈲影山教材社</v>
          </cell>
          <cell r="E63" t="str">
            <v>×</v>
          </cell>
          <cell r="F63">
            <v>10111</v>
          </cell>
          <cell r="G63" t="str">
            <v>×</v>
          </cell>
          <cell r="H63" t="str">
            <v>×</v>
          </cell>
          <cell r="I63" t="str">
            <v>×</v>
          </cell>
          <cell r="J63" t="str">
            <v>×</v>
          </cell>
          <cell r="K63" t="str">
            <v>×</v>
          </cell>
          <cell r="L63" t="str">
            <v>×</v>
          </cell>
          <cell r="M63" t="str">
            <v>×</v>
          </cell>
          <cell r="N63" t="str">
            <v>×</v>
          </cell>
          <cell r="O63" t="str">
            <v>×</v>
          </cell>
          <cell r="P63" t="str">
            <v>×</v>
          </cell>
          <cell r="Q63" t="str">
            <v>×</v>
          </cell>
          <cell r="R63" t="str">
            <v>×</v>
          </cell>
          <cell r="S63" t="str">
            <v>×</v>
          </cell>
          <cell r="T63" t="str">
            <v>×</v>
          </cell>
          <cell r="U63" t="str">
            <v>×</v>
          </cell>
          <cell r="V63" t="str">
            <v>×</v>
          </cell>
          <cell r="W63" t="str">
            <v>×</v>
          </cell>
          <cell r="X63">
            <v>30305</v>
          </cell>
          <cell r="Y63" t="str">
            <v>×</v>
          </cell>
          <cell r="Z63" t="str">
            <v>×</v>
          </cell>
          <cell r="AA63" t="str">
            <v>×</v>
          </cell>
          <cell r="AB63" t="str">
            <v>×</v>
          </cell>
          <cell r="AC63" t="str">
            <v>×</v>
          </cell>
          <cell r="AD63" t="str">
            <v>×</v>
          </cell>
          <cell r="AE63" t="str">
            <v>×</v>
          </cell>
          <cell r="AF63" t="str">
            <v>×</v>
          </cell>
          <cell r="AG63" t="str">
            <v>×</v>
          </cell>
          <cell r="AH63" t="str">
            <v>×</v>
          </cell>
          <cell r="AI63" t="str">
            <v>×</v>
          </cell>
          <cell r="AJ63" t="str">
            <v>×</v>
          </cell>
          <cell r="AK63" t="str">
            <v>×</v>
          </cell>
          <cell r="AL63" t="str">
            <v>×</v>
          </cell>
          <cell r="AM63" t="str">
            <v>学図</v>
          </cell>
          <cell r="AN63">
            <v>50107</v>
          </cell>
          <cell r="AO63">
            <v>319</v>
          </cell>
          <cell r="AP63">
            <v>337</v>
          </cell>
          <cell r="AQ63">
            <v>379</v>
          </cell>
          <cell r="AR63">
            <v>312</v>
          </cell>
          <cell r="AS63">
            <v>648</v>
          </cell>
          <cell r="AT63">
            <v>544</v>
          </cell>
          <cell r="AU63" t="str">
            <v>☓</v>
          </cell>
          <cell r="AV63">
            <v>311</v>
          </cell>
          <cell r="AW63">
            <v>378</v>
          </cell>
          <cell r="AX63">
            <v>287</v>
          </cell>
          <cell r="AY63">
            <v>0</v>
          </cell>
          <cell r="AZ63">
            <v>104</v>
          </cell>
          <cell r="BA63" t="str">
            <v>教出</v>
          </cell>
          <cell r="BB63">
            <v>60307</v>
          </cell>
          <cell r="BC63">
            <v>622</v>
          </cell>
          <cell r="BD63">
            <v>859</v>
          </cell>
          <cell r="BE63">
            <v>951</v>
          </cell>
          <cell r="BF63">
            <v>951</v>
          </cell>
          <cell r="BK63" t="str">
            <v>×</v>
          </cell>
          <cell r="BL63" t="str">
            <v>×</v>
          </cell>
          <cell r="BN63" t="str">
            <v>×</v>
          </cell>
          <cell r="BO63" t="str">
            <v>×</v>
          </cell>
          <cell r="BP63" t="str">
            <v>×</v>
          </cell>
          <cell r="BQ63" t="str">
            <v>×</v>
          </cell>
          <cell r="BR63" t="str">
            <v>日文</v>
          </cell>
          <cell r="BS63">
            <v>213</v>
          </cell>
          <cell r="BT63">
            <v>213</v>
          </cell>
          <cell r="BU63" t="str">
            <v>開隆堂</v>
          </cell>
          <cell r="BV63">
            <v>100502</v>
          </cell>
          <cell r="BW63">
            <v>273</v>
          </cell>
          <cell r="BX63" t="str">
            <v>×</v>
          </cell>
          <cell r="BY63">
            <v>110303</v>
          </cell>
          <cell r="BZ63" t="str">
            <v>×</v>
          </cell>
          <cell r="CC63" t="str">
            <v>私立</v>
          </cell>
          <cell r="CD63" t="str">
            <v>郡山ザベリオ小</v>
          </cell>
        </row>
        <row r="64">
          <cell r="B64">
            <v>1090</v>
          </cell>
          <cell r="C64">
            <v>109</v>
          </cell>
          <cell r="D64" t="str">
            <v>㈲郡山書店須賀川西店</v>
          </cell>
          <cell r="E64" t="str">
            <v>光村</v>
          </cell>
          <cell r="F64">
            <v>10111</v>
          </cell>
          <cell r="G64">
            <v>343</v>
          </cell>
          <cell r="H64">
            <v>399</v>
          </cell>
          <cell r="I64">
            <v>403</v>
          </cell>
          <cell r="J64">
            <v>331</v>
          </cell>
          <cell r="K64">
            <v>648</v>
          </cell>
          <cell r="L64">
            <v>648</v>
          </cell>
          <cell r="M64" t="str">
            <v>光村</v>
          </cell>
          <cell r="N64">
            <v>343</v>
          </cell>
          <cell r="O64">
            <v>399</v>
          </cell>
          <cell r="P64">
            <v>403</v>
          </cell>
          <cell r="Q64">
            <v>331</v>
          </cell>
          <cell r="R64">
            <v>648</v>
          </cell>
          <cell r="S64">
            <v>648</v>
          </cell>
          <cell r="T64" t="str">
            <v>光村</v>
          </cell>
          <cell r="U64" t="str">
            <v>教出</v>
          </cell>
          <cell r="V64">
            <v>157</v>
          </cell>
          <cell r="W64" t="str">
            <v>東書</v>
          </cell>
          <cell r="X64">
            <v>30301</v>
          </cell>
          <cell r="Y64">
            <v>540</v>
          </cell>
          <cell r="Z64">
            <v>815</v>
          </cell>
          <cell r="AA64">
            <v>299</v>
          </cell>
          <cell r="AB64">
            <v>408</v>
          </cell>
          <cell r="AD64">
            <v>815</v>
          </cell>
          <cell r="AE64">
            <v>349</v>
          </cell>
          <cell r="AF64">
            <v>295</v>
          </cell>
          <cell r="AG64" t="str">
            <v>帝国</v>
          </cell>
          <cell r="AH64">
            <v>40402</v>
          </cell>
          <cell r="AI64">
            <v>460</v>
          </cell>
          <cell r="AJ64" t="str">
            <v>帝国旧版</v>
          </cell>
          <cell r="AK64" t="str">
            <v>×</v>
          </cell>
          <cell r="AL64">
            <v>423</v>
          </cell>
          <cell r="AM64" t="str">
            <v>東書</v>
          </cell>
          <cell r="AN64">
            <v>50101</v>
          </cell>
          <cell r="AO64">
            <v>175</v>
          </cell>
          <cell r="AP64">
            <v>341</v>
          </cell>
          <cell r="AQ64">
            <v>384</v>
          </cell>
          <cell r="AR64">
            <v>312</v>
          </cell>
          <cell r="AS64">
            <v>329</v>
          </cell>
          <cell r="AT64">
            <v>648</v>
          </cell>
          <cell r="AU64">
            <v>144</v>
          </cell>
          <cell r="AV64">
            <v>307</v>
          </cell>
          <cell r="AW64">
            <v>373</v>
          </cell>
          <cell r="AX64">
            <v>287</v>
          </cell>
          <cell r="AY64">
            <v>319</v>
          </cell>
          <cell r="AZ64" t="str">
            <v>☓</v>
          </cell>
          <cell r="BA64" t="str">
            <v>東書</v>
          </cell>
          <cell r="BB64">
            <v>60301</v>
          </cell>
          <cell r="BC64">
            <v>622</v>
          </cell>
          <cell r="BD64">
            <v>859</v>
          </cell>
          <cell r="BE64">
            <v>951</v>
          </cell>
          <cell r="BF64">
            <v>951</v>
          </cell>
          <cell r="BK64" t="str">
            <v>東書</v>
          </cell>
          <cell r="BL64">
            <v>906</v>
          </cell>
          <cell r="BN64">
            <v>826</v>
          </cell>
          <cell r="BO64" t="str">
            <v>教出</v>
          </cell>
          <cell r="BP64" t="str">
            <v>教出</v>
          </cell>
          <cell r="BQ64">
            <v>214</v>
          </cell>
          <cell r="BR64" t="str">
            <v>日文</v>
          </cell>
          <cell r="BS64">
            <v>213</v>
          </cell>
          <cell r="BT64">
            <v>213</v>
          </cell>
          <cell r="BU64" t="str">
            <v>東書</v>
          </cell>
          <cell r="BV64">
            <v>100501</v>
          </cell>
          <cell r="BW64">
            <v>273</v>
          </cell>
          <cell r="BX64" t="str">
            <v>東書</v>
          </cell>
          <cell r="BY64">
            <v>110304</v>
          </cell>
          <cell r="BZ64">
            <v>207</v>
          </cell>
          <cell r="CC64" t="str">
            <v>岩瀬</v>
          </cell>
          <cell r="CD64" t="str">
            <v>須賀川一小</v>
          </cell>
          <cell r="CE64" t="str">
            <v>須賀川二小</v>
          </cell>
          <cell r="CF64" t="str">
            <v>須賀川三小</v>
          </cell>
          <cell r="CG64" t="str">
            <v>西袋一小</v>
          </cell>
          <cell r="CH64" t="str">
            <v>西袋二小</v>
          </cell>
          <cell r="CI64" t="str">
            <v>小塩江小</v>
          </cell>
          <cell r="CJ64" t="str">
            <v>阿武隈小</v>
          </cell>
          <cell r="CK64" t="str">
            <v>大東小</v>
          </cell>
          <cell r="CL64" t="str">
            <v>大森小</v>
          </cell>
          <cell r="CM64" t="str">
            <v>須賀川養護</v>
          </cell>
        </row>
        <row r="65">
          <cell r="B65">
            <v>1100</v>
          </cell>
          <cell r="C65">
            <v>110</v>
          </cell>
          <cell r="D65" t="str">
            <v>㈲水野教材社</v>
          </cell>
          <cell r="E65" t="str">
            <v>光村</v>
          </cell>
          <cell r="F65">
            <v>10111</v>
          </cell>
          <cell r="G65">
            <v>343</v>
          </cell>
          <cell r="H65">
            <v>399</v>
          </cell>
          <cell r="I65">
            <v>403</v>
          </cell>
          <cell r="J65">
            <v>331</v>
          </cell>
          <cell r="K65">
            <v>648</v>
          </cell>
          <cell r="L65">
            <v>648</v>
          </cell>
          <cell r="M65" t="str">
            <v>光村</v>
          </cell>
          <cell r="N65">
            <v>343</v>
          </cell>
          <cell r="O65">
            <v>399</v>
          </cell>
          <cell r="P65">
            <v>403</v>
          </cell>
          <cell r="Q65">
            <v>331</v>
          </cell>
          <cell r="R65">
            <v>648</v>
          </cell>
          <cell r="S65">
            <v>648</v>
          </cell>
          <cell r="T65" t="str">
            <v>光村</v>
          </cell>
          <cell r="U65" t="str">
            <v>教出</v>
          </cell>
          <cell r="V65">
            <v>157</v>
          </cell>
          <cell r="W65" t="str">
            <v>東書</v>
          </cell>
          <cell r="X65">
            <v>30301</v>
          </cell>
          <cell r="Y65">
            <v>540</v>
          </cell>
          <cell r="Z65">
            <v>815</v>
          </cell>
          <cell r="AA65">
            <v>299</v>
          </cell>
          <cell r="AB65">
            <v>408</v>
          </cell>
          <cell r="AD65">
            <v>815</v>
          </cell>
          <cell r="AE65">
            <v>349</v>
          </cell>
          <cell r="AF65">
            <v>295</v>
          </cell>
          <cell r="AG65" t="str">
            <v>帝国</v>
          </cell>
          <cell r="AH65">
            <v>40402</v>
          </cell>
          <cell r="AI65">
            <v>460</v>
          </cell>
          <cell r="AJ65" t="str">
            <v>帝国旧版</v>
          </cell>
          <cell r="AK65" t="str">
            <v>×</v>
          </cell>
          <cell r="AL65">
            <v>423</v>
          </cell>
          <cell r="AM65" t="str">
            <v>東書</v>
          </cell>
          <cell r="AN65">
            <v>50101</v>
          </cell>
          <cell r="AO65">
            <v>175</v>
          </cell>
          <cell r="AP65">
            <v>341</v>
          </cell>
          <cell r="AQ65">
            <v>384</v>
          </cell>
          <cell r="AR65">
            <v>312</v>
          </cell>
          <cell r="AS65">
            <v>329</v>
          </cell>
          <cell r="AT65">
            <v>648</v>
          </cell>
          <cell r="AU65">
            <v>144</v>
          </cell>
          <cell r="AV65">
            <v>307</v>
          </cell>
          <cell r="AW65">
            <v>373</v>
          </cell>
          <cell r="AX65">
            <v>287</v>
          </cell>
          <cell r="AY65">
            <v>319</v>
          </cell>
          <cell r="AZ65" t="str">
            <v>☓</v>
          </cell>
          <cell r="BA65" t="str">
            <v>東書</v>
          </cell>
          <cell r="BB65">
            <v>60301</v>
          </cell>
          <cell r="BC65">
            <v>622</v>
          </cell>
          <cell r="BD65">
            <v>859</v>
          </cell>
          <cell r="BE65">
            <v>951</v>
          </cell>
          <cell r="BF65">
            <v>951</v>
          </cell>
          <cell r="BK65" t="str">
            <v>東書</v>
          </cell>
          <cell r="BL65">
            <v>906</v>
          </cell>
          <cell r="BN65">
            <v>826</v>
          </cell>
          <cell r="BO65" t="str">
            <v>教出</v>
          </cell>
          <cell r="BP65" t="str">
            <v>教出</v>
          </cell>
          <cell r="BQ65">
            <v>214</v>
          </cell>
          <cell r="BR65" t="str">
            <v>日文</v>
          </cell>
          <cell r="BS65">
            <v>213</v>
          </cell>
          <cell r="BT65">
            <v>213</v>
          </cell>
          <cell r="BU65" t="str">
            <v>東書</v>
          </cell>
          <cell r="BV65">
            <v>100501</v>
          </cell>
          <cell r="BW65">
            <v>273</v>
          </cell>
          <cell r="BX65" t="str">
            <v>東書</v>
          </cell>
          <cell r="BY65">
            <v>110304</v>
          </cell>
          <cell r="BZ65">
            <v>207</v>
          </cell>
          <cell r="CC65" t="str">
            <v>岩瀬</v>
          </cell>
          <cell r="CD65" t="str">
            <v>稲田小</v>
          </cell>
          <cell r="CE65" t="str">
            <v>仁井田小</v>
          </cell>
          <cell r="CF65" t="str">
            <v>柏城小</v>
          </cell>
          <cell r="CG65" t="str">
            <v>長沼小</v>
          </cell>
          <cell r="CH65" t="str">
            <v>長沼東小</v>
          </cell>
          <cell r="CI65" t="str">
            <v>白方小</v>
          </cell>
          <cell r="CJ65" t="str">
            <v>白江小</v>
          </cell>
          <cell r="CK65" t="str">
            <v>鏡石一小</v>
          </cell>
          <cell r="CL65" t="str">
            <v>鏡石二小</v>
          </cell>
          <cell r="CM65" t="str">
            <v>広戸小</v>
          </cell>
          <cell r="CN65" t="str">
            <v>大里小</v>
          </cell>
          <cell r="CO65" t="str">
            <v>牧本小</v>
          </cell>
          <cell r="CP65" t="str">
            <v>湯本小</v>
          </cell>
        </row>
        <row r="66">
          <cell r="B66">
            <v>100</v>
          </cell>
          <cell r="C66">
            <v>111</v>
          </cell>
          <cell r="D66" t="str">
            <v>郡山昭和堂</v>
          </cell>
          <cell r="E66" t="str">
            <v>光村</v>
          </cell>
          <cell r="F66">
            <v>10111</v>
          </cell>
          <cell r="G66">
            <v>343</v>
          </cell>
          <cell r="H66">
            <v>399</v>
          </cell>
          <cell r="I66">
            <v>403</v>
          </cell>
          <cell r="J66">
            <v>331</v>
          </cell>
          <cell r="K66">
            <v>648</v>
          </cell>
          <cell r="L66">
            <v>648</v>
          </cell>
          <cell r="M66" t="str">
            <v>光村</v>
          </cell>
          <cell r="N66">
            <v>343</v>
          </cell>
          <cell r="O66">
            <v>399</v>
          </cell>
          <cell r="P66">
            <v>403</v>
          </cell>
          <cell r="Q66">
            <v>331</v>
          </cell>
          <cell r="R66">
            <v>648</v>
          </cell>
          <cell r="S66">
            <v>648</v>
          </cell>
          <cell r="T66" t="str">
            <v>光村</v>
          </cell>
          <cell r="U66" t="str">
            <v>光村</v>
          </cell>
          <cell r="V66">
            <v>157</v>
          </cell>
          <cell r="W66" t="str">
            <v>東書</v>
          </cell>
          <cell r="X66">
            <v>30301</v>
          </cell>
          <cell r="Y66">
            <v>540</v>
          </cell>
          <cell r="Z66">
            <v>815</v>
          </cell>
          <cell r="AA66">
            <v>299</v>
          </cell>
          <cell r="AB66">
            <v>408</v>
          </cell>
          <cell r="AD66">
            <v>815</v>
          </cell>
          <cell r="AE66">
            <v>349</v>
          </cell>
          <cell r="AF66">
            <v>295</v>
          </cell>
          <cell r="AG66" t="str">
            <v>帝国</v>
          </cell>
          <cell r="AH66">
            <v>40402</v>
          </cell>
          <cell r="AI66">
            <v>460</v>
          </cell>
          <cell r="AJ66" t="str">
            <v>帝国旧版</v>
          </cell>
          <cell r="AK66" t="str">
            <v>×</v>
          </cell>
          <cell r="AL66">
            <v>423</v>
          </cell>
          <cell r="AM66" t="str">
            <v>東書</v>
          </cell>
          <cell r="AN66">
            <v>50101</v>
          </cell>
          <cell r="AO66">
            <v>175</v>
          </cell>
          <cell r="AP66">
            <v>341</v>
          </cell>
          <cell r="AQ66">
            <v>384</v>
          </cell>
          <cell r="AR66">
            <v>312</v>
          </cell>
          <cell r="AS66">
            <v>329</v>
          </cell>
          <cell r="AT66">
            <v>648</v>
          </cell>
          <cell r="AU66">
            <v>144</v>
          </cell>
          <cell r="AV66">
            <v>307</v>
          </cell>
          <cell r="AW66">
            <v>373</v>
          </cell>
          <cell r="AX66">
            <v>287</v>
          </cell>
          <cell r="AY66">
            <v>319</v>
          </cell>
          <cell r="AZ66" t="str">
            <v>☓</v>
          </cell>
          <cell r="BA66" t="str">
            <v>東書</v>
          </cell>
          <cell r="BB66">
            <v>60301</v>
          </cell>
          <cell r="BC66">
            <v>622</v>
          </cell>
          <cell r="BD66">
            <v>859</v>
          </cell>
          <cell r="BE66">
            <v>951</v>
          </cell>
          <cell r="BF66">
            <v>951</v>
          </cell>
          <cell r="BK66" t="str">
            <v>東書</v>
          </cell>
          <cell r="BL66">
            <v>906</v>
          </cell>
          <cell r="BN66">
            <v>826</v>
          </cell>
          <cell r="BO66" t="str">
            <v>教芸</v>
          </cell>
          <cell r="BP66" t="str">
            <v>教芸</v>
          </cell>
          <cell r="BQ66">
            <v>214</v>
          </cell>
          <cell r="BR66" t="str">
            <v>開隆堂</v>
          </cell>
          <cell r="BS66">
            <v>213</v>
          </cell>
          <cell r="BT66">
            <v>213</v>
          </cell>
          <cell r="BU66" t="str">
            <v>東書</v>
          </cell>
          <cell r="BV66">
            <v>100501</v>
          </cell>
          <cell r="BW66">
            <v>273</v>
          </cell>
          <cell r="BX66" t="str">
            <v>学研</v>
          </cell>
          <cell r="BY66">
            <v>110304</v>
          </cell>
          <cell r="BZ66">
            <v>207</v>
          </cell>
          <cell r="CC66" t="str">
            <v>郡山</v>
          </cell>
          <cell r="CD66" t="str">
            <v>多田野小</v>
          </cell>
          <cell r="CE66" t="str">
            <v>河内小</v>
          </cell>
          <cell r="CF66" t="str">
            <v>片平小</v>
          </cell>
          <cell r="CG66" t="str">
            <v>高瀬小</v>
          </cell>
          <cell r="CH66" t="str">
            <v>金透小</v>
          </cell>
          <cell r="CI66" t="str">
            <v>芳山小</v>
          </cell>
          <cell r="CJ66" t="str">
            <v>赤木小</v>
          </cell>
          <cell r="CK66" t="str">
            <v>大槻小</v>
          </cell>
          <cell r="CL66" t="str">
            <v>東芳小</v>
          </cell>
          <cell r="CM66" t="str">
            <v>桑野小</v>
          </cell>
          <cell r="CN66" t="str">
            <v>緑ヶ丘一小</v>
          </cell>
          <cell r="CO66" t="str">
            <v>小山田小</v>
          </cell>
          <cell r="CP66" t="str">
            <v>大成小</v>
          </cell>
          <cell r="CQ66" t="str">
            <v>宮城小</v>
          </cell>
          <cell r="CR66" t="str">
            <v>海老根小</v>
          </cell>
          <cell r="CS66" t="str">
            <v>御舘小</v>
          </cell>
          <cell r="CT66" t="str">
            <v>聾</v>
          </cell>
          <cell r="CU66" t="str">
            <v>郡山養護</v>
          </cell>
          <cell r="CV66" t="str">
            <v>あぶくま養護</v>
          </cell>
          <cell r="CW66" t="str">
            <v>あぶくま養護 安積分</v>
          </cell>
          <cell r="CX66" t="str">
            <v>須賀川養護 郡山分</v>
          </cell>
        </row>
        <row r="67">
          <cell r="B67">
            <v>830</v>
          </cell>
          <cell r="C67">
            <v>112</v>
          </cell>
          <cell r="D67" t="str">
            <v>米屋書店</v>
          </cell>
          <cell r="E67" t="str">
            <v>東書</v>
          </cell>
          <cell r="F67">
            <v>10103</v>
          </cell>
          <cell r="G67">
            <v>307</v>
          </cell>
          <cell r="H67">
            <v>396</v>
          </cell>
          <cell r="I67">
            <v>380</v>
          </cell>
          <cell r="J67">
            <v>295</v>
          </cell>
          <cell r="K67">
            <v>648</v>
          </cell>
          <cell r="L67">
            <v>648</v>
          </cell>
          <cell r="M67" t="str">
            <v>光村</v>
          </cell>
          <cell r="N67">
            <v>343</v>
          </cell>
          <cell r="O67">
            <v>399</v>
          </cell>
          <cell r="P67">
            <v>403</v>
          </cell>
          <cell r="Q67">
            <v>331</v>
          </cell>
          <cell r="R67">
            <v>648</v>
          </cell>
          <cell r="S67">
            <v>648</v>
          </cell>
          <cell r="T67" t="str">
            <v>光村</v>
          </cell>
          <cell r="U67" t="str">
            <v>光村</v>
          </cell>
          <cell r="V67">
            <v>157</v>
          </cell>
          <cell r="W67" t="str">
            <v>東書</v>
          </cell>
          <cell r="X67">
            <v>30301</v>
          </cell>
          <cell r="Y67">
            <v>540</v>
          </cell>
          <cell r="Z67">
            <v>815</v>
          </cell>
          <cell r="AA67">
            <v>299</v>
          </cell>
          <cell r="AB67">
            <v>408</v>
          </cell>
          <cell r="AD67">
            <v>815</v>
          </cell>
          <cell r="AE67">
            <v>349</v>
          </cell>
          <cell r="AF67">
            <v>295</v>
          </cell>
          <cell r="AG67" t="str">
            <v>帝国</v>
          </cell>
          <cell r="AH67">
            <v>40402</v>
          </cell>
          <cell r="AI67">
            <v>460</v>
          </cell>
          <cell r="AJ67" t="str">
            <v>帝国旧版</v>
          </cell>
          <cell r="AK67" t="str">
            <v>×</v>
          </cell>
          <cell r="AL67">
            <v>423</v>
          </cell>
          <cell r="AM67" t="str">
            <v>東書</v>
          </cell>
          <cell r="AN67">
            <v>50101</v>
          </cell>
          <cell r="AO67">
            <v>175</v>
          </cell>
          <cell r="AP67">
            <v>341</v>
          </cell>
          <cell r="AQ67">
            <v>384</v>
          </cell>
          <cell r="AR67">
            <v>312</v>
          </cell>
          <cell r="AS67">
            <v>329</v>
          </cell>
          <cell r="AT67">
            <v>648</v>
          </cell>
          <cell r="AU67">
            <v>144</v>
          </cell>
          <cell r="AV67">
            <v>307</v>
          </cell>
          <cell r="AW67">
            <v>373</v>
          </cell>
          <cell r="AX67">
            <v>287</v>
          </cell>
          <cell r="AY67">
            <v>319</v>
          </cell>
          <cell r="AZ67" t="str">
            <v>☓</v>
          </cell>
          <cell r="BA67" t="str">
            <v>東書</v>
          </cell>
          <cell r="BB67">
            <v>60301</v>
          </cell>
          <cell r="BC67">
            <v>622</v>
          </cell>
          <cell r="BD67">
            <v>859</v>
          </cell>
          <cell r="BE67">
            <v>951</v>
          </cell>
          <cell r="BF67">
            <v>951</v>
          </cell>
          <cell r="BK67" t="str">
            <v>東書</v>
          </cell>
          <cell r="BL67">
            <v>906</v>
          </cell>
          <cell r="BN67">
            <v>826</v>
          </cell>
          <cell r="BO67" t="str">
            <v>教出</v>
          </cell>
          <cell r="BP67" t="str">
            <v>教出</v>
          </cell>
          <cell r="BQ67">
            <v>214</v>
          </cell>
          <cell r="BR67" t="str">
            <v>日文</v>
          </cell>
          <cell r="BS67">
            <v>213</v>
          </cell>
          <cell r="BT67">
            <v>213</v>
          </cell>
          <cell r="BU67" t="str">
            <v>東書</v>
          </cell>
          <cell r="BV67">
            <v>100502</v>
          </cell>
          <cell r="BW67">
            <v>273</v>
          </cell>
          <cell r="BX67" t="str">
            <v>東書</v>
          </cell>
          <cell r="BY67">
            <v>110301</v>
          </cell>
          <cell r="BZ67">
            <v>207</v>
          </cell>
          <cell r="CC67" t="str">
            <v>会津</v>
          </cell>
          <cell r="CD67" t="str">
            <v>舘岩小</v>
          </cell>
          <cell r="CE67" t="str">
            <v>伊南小</v>
          </cell>
          <cell r="CF67" t="str">
            <v>南郷小</v>
          </cell>
          <cell r="CG67" t="str">
            <v>檜枝岐小</v>
          </cell>
          <cell r="CH67" t="str">
            <v>只見小</v>
          </cell>
          <cell r="CI67" t="str">
            <v>朝日小</v>
          </cell>
          <cell r="CJ67" t="str">
            <v>明和小</v>
          </cell>
        </row>
        <row r="68">
          <cell r="B68">
            <v>120</v>
          </cell>
          <cell r="C68">
            <v>113</v>
          </cell>
          <cell r="D68" t="str">
            <v>中央教材㈱</v>
          </cell>
          <cell r="E68" t="str">
            <v>光村</v>
          </cell>
          <cell r="F68">
            <v>10111</v>
          </cell>
          <cell r="G68">
            <v>343</v>
          </cell>
          <cell r="H68">
            <v>399</v>
          </cell>
          <cell r="I68">
            <v>403</v>
          </cell>
          <cell r="J68">
            <v>331</v>
          </cell>
          <cell r="K68">
            <v>648</v>
          </cell>
          <cell r="L68">
            <v>648</v>
          </cell>
          <cell r="M68" t="str">
            <v>光村</v>
          </cell>
          <cell r="N68">
            <v>343</v>
          </cell>
          <cell r="O68">
            <v>399</v>
          </cell>
          <cell r="P68">
            <v>403</v>
          </cell>
          <cell r="Q68">
            <v>331</v>
          </cell>
          <cell r="R68">
            <v>648</v>
          </cell>
          <cell r="S68">
            <v>648</v>
          </cell>
          <cell r="T68" t="str">
            <v>光村</v>
          </cell>
          <cell r="U68" t="str">
            <v>光村</v>
          </cell>
          <cell r="V68">
            <v>157</v>
          </cell>
          <cell r="W68" t="str">
            <v>東書</v>
          </cell>
          <cell r="X68">
            <v>30301</v>
          </cell>
          <cell r="Y68">
            <v>540</v>
          </cell>
          <cell r="Z68">
            <v>815</v>
          </cell>
          <cell r="AA68">
            <v>299</v>
          </cell>
          <cell r="AB68">
            <v>408</v>
          </cell>
          <cell r="AD68">
            <v>815</v>
          </cell>
          <cell r="AE68">
            <v>349</v>
          </cell>
          <cell r="AF68">
            <v>295</v>
          </cell>
          <cell r="AG68" t="str">
            <v>帝国</v>
          </cell>
          <cell r="AH68">
            <v>40402</v>
          </cell>
          <cell r="AI68">
            <v>460</v>
          </cell>
          <cell r="AJ68" t="str">
            <v>帝国旧版</v>
          </cell>
          <cell r="AK68" t="str">
            <v>×</v>
          </cell>
          <cell r="AL68">
            <v>423</v>
          </cell>
          <cell r="AM68" t="str">
            <v>東書</v>
          </cell>
          <cell r="AN68">
            <v>50101</v>
          </cell>
          <cell r="AO68">
            <v>175</v>
          </cell>
          <cell r="AP68">
            <v>341</v>
          </cell>
          <cell r="AQ68">
            <v>384</v>
          </cell>
          <cell r="AR68">
            <v>312</v>
          </cell>
          <cell r="AS68">
            <v>329</v>
          </cell>
          <cell r="AT68">
            <v>648</v>
          </cell>
          <cell r="AU68">
            <v>144</v>
          </cell>
          <cell r="AV68">
            <v>307</v>
          </cell>
          <cell r="AW68">
            <v>373</v>
          </cell>
          <cell r="AX68">
            <v>287</v>
          </cell>
          <cell r="AY68">
            <v>319</v>
          </cell>
          <cell r="AZ68" t="str">
            <v>☓</v>
          </cell>
          <cell r="BA68" t="str">
            <v>東書</v>
          </cell>
          <cell r="BB68">
            <v>60301</v>
          </cell>
          <cell r="BC68">
            <v>622</v>
          </cell>
          <cell r="BD68">
            <v>859</v>
          </cell>
          <cell r="BE68">
            <v>951</v>
          </cell>
          <cell r="BF68">
            <v>951</v>
          </cell>
          <cell r="BK68" t="str">
            <v>東書</v>
          </cell>
          <cell r="BL68">
            <v>906</v>
          </cell>
          <cell r="BN68">
            <v>826</v>
          </cell>
          <cell r="BO68" t="str">
            <v>教芸</v>
          </cell>
          <cell r="BP68" t="str">
            <v>教芸</v>
          </cell>
          <cell r="BQ68">
            <v>214</v>
          </cell>
          <cell r="BR68" t="str">
            <v>開隆堂</v>
          </cell>
          <cell r="BS68">
            <v>213</v>
          </cell>
          <cell r="BT68">
            <v>213</v>
          </cell>
          <cell r="BU68" t="str">
            <v>東書</v>
          </cell>
          <cell r="BV68">
            <v>100501</v>
          </cell>
          <cell r="BW68">
            <v>273</v>
          </cell>
          <cell r="BX68" t="str">
            <v>学研</v>
          </cell>
          <cell r="BY68">
            <v>110304</v>
          </cell>
          <cell r="BZ68">
            <v>207</v>
          </cell>
          <cell r="CC68" t="str">
            <v>郡山</v>
          </cell>
          <cell r="CD68" t="str">
            <v>熱海小</v>
          </cell>
          <cell r="CE68" t="str">
            <v>開成小</v>
          </cell>
          <cell r="CF68" t="str">
            <v>薫小</v>
          </cell>
        </row>
        <row r="69">
          <cell r="B69">
            <v>20</v>
          </cell>
          <cell r="C69">
            <v>114</v>
          </cell>
          <cell r="D69" t="str">
            <v>㈱ＳＡＳＹＵ</v>
          </cell>
          <cell r="E69" t="str">
            <v>東書</v>
          </cell>
          <cell r="F69">
            <v>10103</v>
          </cell>
          <cell r="G69">
            <v>307</v>
          </cell>
          <cell r="H69">
            <v>396</v>
          </cell>
          <cell r="I69">
            <v>380</v>
          </cell>
          <cell r="J69">
            <v>295</v>
          </cell>
          <cell r="K69">
            <v>648</v>
          </cell>
          <cell r="L69">
            <v>648</v>
          </cell>
          <cell r="M69" t="str">
            <v>東書</v>
          </cell>
          <cell r="N69">
            <v>307</v>
          </cell>
          <cell r="O69">
            <v>396</v>
          </cell>
          <cell r="P69">
            <v>380</v>
          </cell>
          <cell r="Q69">
            <v>295</v>
          </cell>
          <cell r="R69">
            <v>648</v>
          </cell>
          <cell r="S69">
            <v>648</v>
          </cell>
          <cell r="T69" t="str">
            <v>東書</v>
          </cell>
          <cell r="U69" t="str">
            <v>東書</v>
          </cell>
          <cell r="V69">
            <v>157</v>
          </cell>
          <cell r="W69" t="str">
            <v>東書</v>
          </cell>
          <cell r="X69">
            <v>30301</v>
          </cell>
          <cell r="Y69">
            <v>540</v>
          </cell>
          <cell r="Z69">
            <v>815</v>
          </cell>
          <cell r="AA69">
            <v>299</v>
          </cell>
          <cell r="AB69">
            <v>408</v>
          </cell>
          <cell r="AD69">
            <v>815</v>
          </cell>
          <cell r="AE69">
            <v>349</v>
          </cell>
          <cell r="AF69">
            <v>295</v>
          </cell>
          <cell r="AG69" t="str">
            <v>帝国</v>
          </cell>
          <cell r="AH69">
            <v>40402</v>
          </cell>
          <cell r="AI69">
            <v>460</v>
          </cell>
          <cell r="AJ69" t="str">
            <v>帝国旧版</v>
          </cell>
          <cell r="AK69" t="str">
            <v>×</v>
          </cell>
          <cell r="AL69">
            <v>423</v>
          </cell>
          <cell r="AM69" t="str">
            <v>東書</v>
          </cell>
          <cell r="AN69">
            <v>50101</v>
          </cell>
          <cell r="AO69">
            <v>175</v>
          </cell>
          <cell r="AP69">
            <v>341</v>
          </cell>
          <cell r="AQ69">
            <v>384</v>
          </cell>
          <cell r="AR69">
            <v>312</v>
          </cell>
          <cell r="AS69">
            <v>329</v>
          </cell>
          <cell r="AT69">
            <v>648</v>
          </cell>
          <cell r="AU69">
            <v>144</v>
          </cell>
          <cell r="AV69">
            <v>307</v>
          </cell>
          <cell r="AW69">
            <v>373</v>
          </cell>
          <cell r="AX69">
            <v>287</v>
          </cell>
          <cell r="AY69">
            <v>319</v>
          </cell>
          <cell r="AZ69" t="str">
            <v>☓</v>
          </cell>
          <cell r="BA69" t="str">
            <v>東書</v>
          </cell>
          <cell r="BB69">
            <v>60301</v>
          </cell>
          <cell r="BC69">
            <v>622</v>
          </cell>
          <cell r="BD69">
            <v>859</v>
          </cell>
          <cell r="BE69">
            <v>951</v>
          </cell>
          <cell r="BF69">
            <v>951</v>
          </cell>
          <cell r="BK69" t="str">
            <v>東書</v>
          </cell>
          <cell r="BL69">
            <v>906</v>
          </cell>
          <cell r="BN69">
            <v>826</v>
          </cell>
          <cell r="BO69" t="str">
            <v>教芸</v>
          </cell>
          <cell r="BP69" t="str">
            <v>教芸</v>
          </cell>
          <cell r="BQ69">
            <v>214</v>
          </cell>
          <cell r="BR69" t="str">
            <v>日文</v>
          </cell>
          <cell r="BS69">
            <v>213</v>
          </cell>
          <cell r="BT69">
            <v>213</v>
          </cell>
          <cell r="BU69" t="str">
            <v>開隆堂</v>
          </cell>
          <cell r="BV69">
            <v>100502</v>
          </cell>
          <cell r="BW69">
            <v>273</v>
          </cell>
          <cell r="BX69" t="str">
            <v>東書</v>
          </cell>
          <cell r="BY69">
            <v>110301</v>
          </cell>
          <cell r="BZ69">
            <v>207</v>
          </cell>
          <cell r="CC69" t="str">
            <v>福島･伊達･安達</v>
          </cell>
          <cell r="CD69" t="str">
            <v>清明小</v>
          </cell>
          <cell r="CE69" t="str">
            <v>庭坂小</v>
          </cell>
          <cell r="CF69" t="str">
            <v>庭塚小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Z69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" sqref="A3:A69"/>
    </sheetView>
  </sheetViews>
  <sheetFormatPr defaultColWidth="9.00390625" defaultRowHeight="13.5"/>
  <cols>
    <col min="1" max="1" width="5.125" style="117" customWidth="1"/>
    <col min="2" max="2" width="5.75390625" style="76" hidden="1" customWidth="1"/>
    <col min="3" max="3" width="4.625" style="76" customWidth="1"/>
    <col min="4" max="4" width="18.375" style="76" customWidth="1"/>
    <col min="5" max="5" width="6.25390625" style="76" hidden="1" customWidth="1"/>
    <col min="6" max="6" width="7.50390625" style="82" hidden="1" customWidth="1"/>
    <col min="7" max="12" width="6.25390625" style="76" hidden="1" customWidth="1"/>
    <col min="13" max="13" width="7.50390625" style="82" hidden="1" customWidth="1"/>
    <col min="14" max="20" width="6.25390625" style="76" hidden="1" customWidth="1"/>
    <col min="21" max="21" width="7.25390625" style="83" hidden="1" customWidth="1"/>
    <col min="22" max="23" width="6.25390625" style="76" hidden="1" customWidth="1"/>
    <col min="24" max="24" width="7.00390625" style="82" hidden="1" customWidth="1"/>
    <col min="25" max="25" width="6.25390625" style="76" hidden="1" customWidth="1"/>
    <col min="26" max="26" width="6.25390625" style="82" hidden="1" customWidth="1"/>
    <col min="27" max="28" width="6.25390625" style="76" hidden="1" customWidth="1"/>
    <col min="29" max="29" width="7.50390625" style="82" hidden="1" customWidth="1"/>
    <col min="30" max="33" width="6.25390625" style="76" hidden="1" customWidth="1"/>
    <col min="34" max="34" width="9.375" style="82" hidden="1" customWidth="1"/>
    <col min="35" max="73" width="6.25390625" style="76" hidden="1" customWidth="1"/>
    <col min="74" max="74" width="8.00390625" style="76" hidden="1" customWidth="1"/>
    <col min="75" max="76" width="6.25390625" style="76" hidden="1" customWidth="1"/>
    <col min="77" max="77" width="8.25390625" style="76" hidden="1" customWidth="1"/>
    <col min="78" max="80" width="6.25390625" style="76" hidden="1" customWidth="1"/>
    <col min="81" max="81" width="15.50390625" style="76" customWidth="1"/>
    <col min="82" max="104" width="11.00390625" style="76" customWidth="1"/>
    <col min="105" max="16384" width="9.00390625" style="76" customWidth="1"/>
  </cols>
  <sheetData>
    <row r="1" spans="2:104" ht="13.5">
      <c r="B1" s="76">
        <v>1</v>
      </c>
      <c r="C1" s="76">
        <v>2</v>
      </c>
      <c r="D1" s="76">
        <v>3</v>
      </c>
      <c r="E1" s="76">
        <v>4</v>
      </c>
      <c r="F1" s="76">
        <v>5</v>
      </c>
      <c r="G1" s="76">
        <v>6</v>
      </c>
      <c r="H1" s="76">
        <v>7</v>
      </c>
      <c r="I1" s="76">
        <v>8</v>
      </c>
      <c r="J1" s="76">
        <v>9</v>
      </c>
      <c r="K1" s="76">
        <v>10</v>
      </c>
      <c r="L1" s="76">
        <v>11</v>
      </c>
      <c r="M1" s="76">
        <v>12</v>
      </c>
      <c r="N1" s="76">
        <v>13</v>
      </c>
      <c r="O1" s="76">
        <v>14</v>
      </c>
      <c r="P1" s="76">
        <v>15</v>
      </c>
      <c r="Q1" s="76">
        <v>16</v>
      </c>
      <c r="R1" s="76">
        <v>17</v>
      </c>
      <c r="S1" s="76">
        <v>18</v>
      </c>
      <c r="T1" s="76">
        <v>19</v>
      </c>
      <c r="U1" s="76">
        <v>20</v>
      </c>
      <c r="V1" s="76">
        <v>21</v>
      </c>
      <c r="W1" s="76">
        <v>22</v>
      </c>
      <c r="X1" s="76">
        <v>23</v>
      </c>
      <c r="Y1" s="76">
        <v>24</v>
      </c>
      <c r="Z1" s="76">
        <v>25</v>
      </c>
      <c r="AA1" s="76">
        <v>26</v>
      </c>
      <c r="AB1" s="76">
        <v>27</v>
      </c>
      <c r="AC1" s="76">
        <v>28</v>
      </c>
      <c r="AD1" s="76">
        <v>29</v>
      </c>
      <c r="AE1" s="76">
        <v>30</v>
      </c>
      <c r="AF1" s="76">
        <v>31</v>
      </c>
      <c r="AG1" s="76">
        <v>32</v>
      </c>
      <c r="AH1" s="76">
        <v>33</v>
      </c>
      <c r="AI1" s="76">
        <v>34</v>
      </c>
      <c r="AJ1" s="76">
        <v>35</v>
      </c>
      <c r="AK1" s="76">
        <v>36</v>
      </c>
      <c r="AL1" s="76">
        <v>37</v>
      </c>
      <c r="AM1" s="76">
        <v>38</v>
      </c>
      <c r="AN1" s="76">
        <v>39</v>
      </c>
      <c r="AO1" s="76">
        <v>40</v>
      </c>
      <c r="AP1" s="76">
        <v>41</v>
      </c>
      <c r="AQ1" s="76">
        <v>42</v>
      </c>
      <c r="AR1" s="76">
        <v>43</v>
      </c>
      <c r="AS1" s="76">
        <v>44</v>
      </c>
      <c r="AT1" s="76">
        <v>45</v>
      </c>
      <c r="AU1" s="76">
        <v>46</v>
      </c>
      <c r="AV1" s="76">
        <v>47</v>
      </c>
      <c r="AW1" s="76">
        <v>48</v>
      </c>
      <c r="AX1" s="76">
        <v>49</v>
      </c>
      <c r="AY1" s="76">
        <v>50</v>
      </c>
      <c r="AZ1" s="76">
        <v>51</v>
      </c>
      <c r="BA1" s="76">
        <v>52</v>
      </c>
      <c r="BB1" s="76">
        <v>53</v>
      </c>
      <c r="BC1" s="76">
        <v>54</v>
      </c>
      <c r="BD1" s="76">
        <v>55</v>
      </c>
      <c r="BE1" s="76">
        <v>56</v>
      </c>
      <c r="BF1" s="76">
        <v>57</v>
      </c>
      <c r="BG1" s="76">
        <v>58</v>
      </c>
      <c r="BH1" s="76">
        <v>59</v>
      </c>
      <c r="BI1" s="76">
        <v>60</v>
      </c>
      <c r="BJ1" s="76">
        <v>61</v>
      </c>
      <c r="BK1" s="76">
        <v>62</v>
      </c>
      <c r="BL1" s="76">
        <v>63</v>
      </c>
      <c r="BM1" s="76">
        <v>64</v>
      </c>
      <c r="BN1" s="76">
        <v>65</v>
      </c>
      <c r="BO1" s="76">
        <v>66</v>
      </c>
      <c r="BP1" s="76">
        <v>67</v>
      </c>
      <c r="BQ1" s="76">
        <v>68</v>
      </c>
      <c r="BR1" s="76">
        <v>69</v>
      </c>
      <c r="BS1" s="76">
        <v>70</v>
      </c>
      <c r="BT1" s="76">
        <v>71</v>
      </c>
      <c r="BU1" s="76">
        <v>72</v>
      </c>
      <c r="BV1" s="76">
        <v>73</v>
      </c>
      <c r="BW1" s="76">
        <v>74</v>
      </c>
      <c r="BX1" s="76">
        <v>75</v>
      </c>
      <c r="BY1" s="76">
        <v>76</v>
      </c>
      <c r="BZ1" s="76">
        <v>77</v>
      </c>
      <c r="CA1" s="76">
        <v>78</v>
      </c>
      <c r="CB1" s="76">
        <v>79</v>
      </c>
      <c r="CC1" s="76">
        <v>80</v>
      </c>
      <c r="CD1" s="76">
        <v>81</v>
      </c>
      <c r="CE1" s="76">
        <v>82</v>
      </c>
      <c r="CF1" s="76">
        <v>83</v>
      </c>
      <c r="CG1" s="76">
        <v>84</v>
      </c>
      <c r="CH1" s="76">
        <v>85</v>
      </c>
      <c r="CI1" s="76">
        <v>86</v>
      </c>
      <c r="CJ1" s="76">
        <v>87</v>
      </c>
      <c r="CK1" s="76">
        <v>88</v>
      </c>
      <c r="CL1" s="76">
        <v>89</v>
      </c>
      <c r="CM1" s="76">
        <v>90</v>
      </c>
      <c r="CN1" s="76">
        <v>91</v>
      </c>
      <c r="CO1" s="76">
        <v>92</v>
      </c>
      <c r="CP1" s="76">
        <v>93</v>
      </c>
      <c r="CQ1" s="76">
        <v>94</v>
      </c>
      <c r="CR1" s="76">
        <v>95</v>
      </c>
      <c r="CS1" s="76">
        <v>96</v>
      </c>
      <c r="CT1" s="76">
        <v>97</v>
      </c>
      <c r="CU1" s="76">
        <v>98</v>
      </c>
      <c r="CV1" s="76">
        <v>99</v>
      </c>
      <c r="CW1" s="76">
        <v>100</v>
      </c>
      <c r="CX1" s="76">
        <v>101</v>
      </c>
      <c r="CY1" s="76">
        <v>102</v>
      </c>
      <c r="CZ1" s="76">
        <v>103</v>
      </c>
    </row>
    <row r="2" spans="1:102" ht="13.5">
      <c r="A2" s="117" t="s">
        <v>584</v>
      </c>
      <c r="B2" s="76" t="s">
        <v>44</v>
      </c>
      <c r="C2" s="77" t="s">
        <v>45</v>
      </c>
      <c r="D2" s="77" t="s">
        <v>46</v>
      </c>
      <c r="E2" s="77" t="s">
        <v>47</v>
      </c>
      <c r="F2" s="78" t="s">
        <v>48</v>
      </c>
      <c r="G2" s="77"/>
      <c r="H2" s="77"/>
      <c r="I2" s="77"/>
      <c r="J2" s="77"/>
      <c r="K2" s="77"/>
      <c r="L2" s="77"/>
      <c r="M2" s="78" t="s">
        <v>585</v>
      </c>
      <c r="N2" s="77"/>
      <c r="O2" s="77"/>
      <c r="P2" s="77"/>
      <c r="Q2" s="77"/>
      <c r="R2" s="77"/>
      <c r="S2" s="77"/>
      <c r="T2" s="77" t="s">
        <v>49</v>
      </c>
      <c r="U2" s="142" t="s">
        <v>585</v>
      </c>
      <c r="V2" s="77"/>
      <c r="W2" s="77" t="s">
        <v>50</v>
      </c>
      <c r="X2" s="78"/>
      <c r="Y2" s="77"/>
      <c r="Z2" s="78"/>
      <c r="AA2" s="77"/>
      <c r="AB2" s="77"/>
      <c r="AC2" s="78"/>
      <c r="AD2" s="77"/>
      <c r="AE2" s="77"/>
      <c r="AF2" s="77"/>
      <c r="AG2" s="77" t="s">
        <v>51</v>
      </c>
      <c r="AH2" s="78"/>
      <c r="AI2" s="77"/>
      <c r="AJ2" s="77" t="s">
        <v>51</v>
      </c>
      <c r="AK2" s="77"/>
      <c r="AL2" s="77"/>
      <c r="AM2" s="77" t="s">
        <v>52</v>
      </c>
      <c r="AN2" s="77" t="s">
        <v>48</v>
      </c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 t="s">
        <v>53</v>
      </c>
      <c r="BB2" s="77" t="s">
        <v>48</v>
      </c>
      <c r="BC2" s="77"/>
      <c r="BD2" s="77"/>
      <c r="BE2" s="77"/>
      <c r="BF2" s="77"/>
      <c r="BG2" s="77"/>
      <c r="BH2" s="77"/>
      <c r="BI2" s="77"/>
      <c r="BJ2" s="77"/>
      <c r="BK2" s="77" t="s">
        <v>54</v>
      </c>
      <c r="BL2" s="77"/>
      <c r="BM2" s="77"/>
      <c r="BN2" s="77"/>
      <c r="BO2" s="77" t="s">
        <v>55</v>
      </c>
      <c r="BP2" s="77" t="s">
        <v>585</v>
      </c>
      <c r="BQ2" s="77"/>
      <c r="BR2" s="77" t="s">
        <v>56</v>
      </c>
      <c r="BS2" s="77"/>
      <c r="BT2" s="77"/>
      <c r="BU2" s="77" t="s">
        <v>57</v>
      </c>
      <c r="BV2" s="77"/>
      <c r="BW2" s="77"/>
      <c r="BX2" s="77" t="s">
        <v>58</v>
      </c>
      <c r="BY2" s="77"/>
      <c r="BZ2" s="79"/>
      <c r="CA2" s="79"/>
      <c r="CB2" s="79"/>
      <c r="CC2" s="80" t="s">
        <v>59</v>
      </c>
      <c r="CD2" s="77">
        <v>1</v>
      </c>
      <c r="CE2" s="77">
        <v>2</v>
      </c>
      <c r="CF2" s="77">
        <v>3</v>
      </c>
      <c r="CG2" s="77">
        <v>4</v>
      </c>
      <c r="CH2" s="77">
        <v>5</v>
      </c>
      <c r="CI2" s="77">
        <v>6</v>
      </c>
      <c r="CJ2" s="77">
        <v>7</v>
      </c>
      <c r="CK2" s="77">
        <v>8</v>
      </c>
      <c r="CL2" s="77">
        <v>9</v>
      </c>
      <c r="CM2" s="77">
        <v>10</v>
      </c>
      <c r="CN2" s="77">
        <v>11</v>
      </c>
      <c r="CO2" s="77">
        <v>12</v>
      </c>
      <c r="CP2" s="77">
        <v>13</v>
      </c>
      <c r="CQ2" s="77">
        <v>14</v>
      </c>
      <c r="CR2" s="77">
        <v>15</v>
      </c>
      <c r="CS2" s="77">
        <v>16</v>
      </c>
      <c r="CT2" s="77">
        <v>17</v>
      </c>
      <c r="CU2" s="77">
        <v>18</v>
      </c>
      <c r="CV2" s="77">
        <v>19</v>
      </c>
      <c r="CW2" s="77">
        <v>20</v>
      </c>
      <c r="CX2" s="77">
        <v>21</v>
      </c>
    </row>
    <row r="3" spans="1:102" ht="13.5">
      <c r="A3" s="117">
        <v>1</v>
      </c>
      <c r="B3" s="76">
        <v>0</v>
      </c>
      <c r="C3" s="77">
        <v>0</v>
      </c>
      <c r="D3" s="77" t="s">
        <v>60</v>
      </c>
      <c r="E3" s="77" t="s">
        <v>61</v>
      </c>
      <c r="F3" s="78">
        <v>10103</v>
      </c>
      <c r="G3" s="77">
        <v>307</v>
      </c>
      <c r="H3" s="77">
        <v>396</v>
      </c>
      <c r="I3" s="77">
        <v>380</v>
      </c>
      <c r="J3" s="77">
        <v>295</v>
      </c>
      <c r="K3" s="77">
        <v>648</v>
      </c>
      <c r="L3" s="77">
        <v>648</v>
      </c>
      <c r="M3" s="77" t="s">
        <v>61</v>
      </c>
      <c r="N3" s="77">
        <v>307</v>
      </c>
      <c r="O3" s="77">
        <v>396</v>
      </c>
      <c r="P3" s="77">
        <v>380</v>
      </c>
      <c r="Q3" s="77">
        <v>295</v>
      </c>
      <c r="R3" s="77">
        <v>648</v>
      </c>
      <c r="S3" s="77">
        <v>648</v>
      </c>
      <c r="T3" s="77" t="s">
        <v>61</v>
      </c>
      <c r="U3" s="77" t="s">
        <v>61</v>
      </c>
      <c r="V3" s="77">
        <v>157</v>
      </c>
      <c r="W3" s="77" t="s">
        <v>61</v>
      </c>
      <c r="X3" s="78">
        <v>30301</v>
      </c>
      <c r="Y3" s="81">
        <v>540</v>
      </c>
      <c r="Z3" s="102">
        <v>815</v>
      </c>
      <c r="AA3" s="81">
        <v>299</v>
      </c>
      <c r="AB3" s="81">
        <v>408</v>
      </c>
      <c r="AC3" s="78"/>
      <c r="AD3" s="77">
        <v>815</v>
      </c>
      <c r="AE3" s="77">
        <v>349</v>
      </c>
      <c r="AF3" s="77">
        <v>295</v>
      </c>
      <c r="AG3" s="77" t="s">
        <v>62</v>
      </c>
      <c r="AH3" s="78">
        <v>40402</v>
      </c>
      <c r="AI3" s="77">
        <v>460</v>
      </c>
      <c r="AJ3" s="77" t="s">
        <v>586</v>
      </c>
      <c r="AK3" s="77" t="s">
        <v>63</v>
      </c>
      <c r="AL3" s="77">
        <v>423</v>
      </c>
      <c r="AM3" s="77" t="s">
        <v>61</v>
      </c>
      <c r="AN3" s="77">
        <v>50101</v>
      </c>
      <c r="AO3" s="77">
        <v>175</v>
      </c>
      <c r="AP3" s="77">
        <v>341</v>
      </c>
      <c r="AQ3" s="77">
        <v>384</v>
      </c>
      <c r="AR3" s="77">
        <v>312</v>
      </c>
      <c r="AS3" s="77">
        <v>329</v>
      </c>
      <c r="AT3" s="77">
        <v>648</v>
      </c>
      <c r="AU3" s="77">
        <v>144</v>
      </c>
      <c r="AV3" s="77">
        <v>307</v>
      </c>
      <c r="AW3" s="77">
        <v>373</v>
      </c>
      <c r="AX3" s="77">
        <v>287</v>
      </c>
      <c r="AY3" s="77">
        <v>319</v>
      </c>
      <c r="AZ3" s="77" t="s">
        <v>587</v>
      </c>
      <c r="BA3" s="77" t="s">
        <v>61</v>
      </c>
      <c r="BB3" s="77">
        <v>60301</v>
      </c>
      <c r="BC3" s="77">
        <v>622</v>
      </c>
      <c r="BD3" s="77">
        <v>859</v>
      </c>
      <c r="BE3" s="77">
        <v>951</v>
      </c>
      <c r="BF3" s="77">
        <v>951</v>
      </c>
      <c r="BG3" s="77"/>
      <c r="BH3" s="77"/>
      <c r="BI3" s="77"/>
      <c r="BJ3" s="77"/>
      <c r="BK3" s="77" t="s">
        <v>61</v>
      </c>
      <c r="BL3" s="77">
        <v>906</v>
      </c>
      <c r="BM3" s="77"/>
      <c r="BN3" s="77">
        <v>826</v>
      </c>
      <c r="BO3" s="77" t="s">
        <v>64</v>
      </c>
      <c r="BP3" s="77" t="s">
        <v>64</v>
      </c>
      <c r="BQ3" s="77">
        <v>214</v>
      </c>
      <c r="BR3" s="77" t="s">
        <v>95</v>
      </c>
      <c r="BS3" s="77">
        <v>213</v>
      </c>
      <c r="BT3" s="77">
        <v>213</v>
      </c>
      <c r="BU3" s="77" t="s">
        <v>65</v>
      </c>
      <c r="BV3" s="77">
        <v>100502</v>
      </c>
      <c r="BW3" s="77">
        <v>273</v>
      </c>
      <c r="BX3" s="77" t="s">
        <v>258</v>
      </c>
      <c r="BY3" s="77">
        <v>110301</v>
      </c>
      <c r="BZ3" s="79">
        <v>207</v>
      </c>
      <c r="CA3" s="79"/>
      <c r="CB3" s="79"/>
      <c r="CC3" s="77" t="s">
        <v>67</v>
      </c>
      <c r="CD3" s="77" t="s">
        <v>68</v>
      </c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</row>
    <row r="4" spans="1:104" ht="13.5">
      <c r="A4" s="117">
        <v>2</v>
      </c>
      <c r="B4" s="76">
        <v>10</v>
      </c>
      <c r="C4" s="80">
        <v>1</v>
      </c>
      <c r="D4" s="77" t="s">
        <v>69</v>
      </c>
      <c r="E4" s="77" t="s">
        <v>61</v>
      </c>
      <c r="F4" s="78">
        <v>10103</v>
      </c>
      <c r="G4" s="77">
        <v>307</v>
      </c>
      <c r="H4" s="77">
        <v>396</v>
      </c>
      <c r="I4" s="77">
        <v>380</v>
      </c>
      <c r="J4" s="77">
        <v>295</v>
      </c>
      <c r="K4" s="77">
        <v>648</v>
      </c>
      <c r="L4" s="77">
        <v>648</v>
      </c>
      <c r="M4" s="77" t="s">
        <v>61</v>
      </c>
      <c r="N4" s="77">
        <v>307</v>
      </c>
      <c r="O4" s="77">
        <v>396</v>
      </c>
      <c r="P4" s="77">
        <v>380</v>
      </c>
      <c r="Q4" s="77">
        <v>295</v>
      </c>
      <c r="R4" s="77">
        <v>648</v>
      </c>
      <c r="S4" s="77">
        <v>648</v>
      </c>
      <c r="T4" s="77" t="s">
        <v>61</v>
      </c>
      <c r="U4" s="77" t="s">
        <v>61</v>
      </c>
      <c r="V4" s="77">
        <v>157</v>
      </c>
      <c r="W4" s="77" t="s">
        <v>61</v>
      </c>
      <c r="X4" s="78">
        <v>30301</v>
      </c>
      <c r="Y4" s="81">
        <v>540</v>
      </c>
      <c r="Z4" s="102">
        <v>815</v>
      </c>
      <c r="AA4" s="81">
        <v>299</v>
      </c>
      <c r="AB4" s="81">
        <v>408</v>
      </c>
      <c r="AC4" s="78"/>
      <c r="AD4" s="77">
        <v>815</v>
      </c>
      <c r="AE4" s="77">
        <v>349</v>
      </c>
      <c r="AF4" s="77">
        <v>295</v>
      </c>
      <c r="AG4" s="77" t="s">
        <v>62</v>
      </c>
      <c r="AH4" s="78">
        <v>40402</v>
      </c>
      <c r="AI4" s="77">
        <v>460</v>
      </c>
      <c r="AJ4" s="77" t="s">
        <v>586</v>
      </c>
      <c r="AK4" s="77" t="s">
        <v>63</v>
      </c>
      <c r="AL4" s="77">
        <v>423</v>
      </c>
      <c r="AM4" s="77" t="s">
        <v>61</v>
      </c>
      <c r="AN4" s="77">
        <v>50101</v>
      </c>
      <c r="AO4" s="77">
        <v>175</v>
      </c>
      <c r="AP4" s="77">
        <v>341</v>
      </c>
      <c r="AQ4" s="77">
        <v>384</v>
      </c>
      <c r="AR4" s="77">
        <v>312</v>
      </c>
      <c r="AS4" s="77">
        <v>329</v>
      </c>
      <c r="AT4" s="77">
        <v>648</v>
      </c>
      <c r="AU4" s="77">
        <v>144</v>
      </c>
      <c r="AV4" s="77">
        <v>307</v>
      </c>
      <c r="AW4" s="77">
        <v>373</v>
      </c>
      <c r="AX4" s="77">
        <v>287</v>
      </c>
      <c r="AY4" s="77">
        <v>319</v>
      </c>
      <c r="AZ4" s="77" t="s">
        <v>588</v>
      </c>
      <c r="BA4" s="77" t="s">
        <v>61</v>
      </c>
      <c r="BB4" s="77">
        <v>60301</v>
      </c>
      <c r="BC4" s="77">
        <v>622</v>
      </c>
      <c r="BD4" s="77">
        <v>859</v>
      </c>
      <c r="BE4" s="77">
        <v>951</v>
      </c>
      <c r="BF4" s="77">
        <v>951</v>
      </c>
      <c r="BG4" s="77"/>
      <c r="BH4" s="77"/>
      <c r="BI4" s="77"/>
      <c r="BJ4" s="77"/>
      <c r="BK4" s="77" t="s">
        <v>61</v>
      </c>
      <c r="BL4" s="77">
        <v>906</v>
      </c>
      <c r="BM4" s="77"/>
      <c r="BN4" s="77">
        <v>826</v>
      </c>
      <c r="BO4" s="77" t="s">
        <v>64</v>
      </c>
      <c r="BP4" s="77" t="s">
        <v>64</v>
      </c>
      <c r="BQ4" s="77">
        <v>214</v>
      </c>
      <c r="BR4" s="77" t="s">
        <v>95</v>
      </c>
      <c r="BS4" s="77">
        <v>213</v>
      </c>
      <c r="BT4" s="77">
        <v>213</v>
      </c>
      <c r="BU4" s="77" t="s">
        <v>65</v>
      </c>
      <c r="BV4" s="77">
        <v>100502</v>
      </c>
      <c r="BW4" s="77">
        <v>273</v>
      </c>
      <c r="BX4" s="77" t="s">
        <v>258</v>
      </c>
      <c r="BY4" s="77">
        <v>110301</v>
      </c>
      <c r="BZ4" s="79">
        <v>207</v>
      </c>
      <c r="CA4" s="79"/>
      <c r="CB4" s="79"/>
      <c r="CC4" s="77" t="s">
        <v>67</v>
      </c>
      <c r="CD4" s="77" t="s">
        <v>70</v>
      </c>
      <c r="CE4" s="80" t="s">
        <v>71</v>
      </c>
      <c r="CF4" s="80" t="s">
        <v>72</v>
      </c>
      <c r="CG4" s="80" t="s">
        <v>73</v>
      </c>
      <c r="CH4" s="80" t="s">
        <v>74</v>
      </c>
      <c r="CI4" s="80" t="s">
        <v>75</v>
      </c>
      <c r="CJ4" s="80" t="s">
        <v>76</v>
      </c>
      <c r="CK4" s="80" t="s">
        <v>77</v>
      </c>
      <c r="CL4" s="80" t="s">
        <v>78</v>
      </c>
      <c r="CM4" s="80" t="s">
        <v>79</v>
      </c>
      <c r="CN4" s="80" t="s">
        <v>80</v>
      </c>
      <c r="CO4" s="80" t="s">
        <v>81</v>
      </c>
      <c r="CP4" s="80" t="s">
        <v>82</v>
      </c>
      <c r="CQ4" s="80" t="s">
        <v>83</v>
      </c>
      <c r="CR4" s="80" t="s">
        <v>84</v>
      </c>
      <c r="CS4" s="80" t="s">
        <v>85</v>
      </c>
      <c r="CT4" s="80" t="s">
        <v>86</v>
      </c>
      <c r="CU4" s="80" t="s">
        <v>87</v>
      </c>
      <c r="CV4" s="80" t="s">
        <v>88</v>
      </c>
      <c r="CW4" s="80" t="s">
        <v>89</v>
      </c>
      <c r="CX4" s="80" t="s">
        <v>90</v>
      </c>
      <c r="CY4" s="100" t="s">
        <v>91</v>
      </c>
      <c r="CZ4" s="77" t="s">
        <v>92</v>
      </c>
    </row>
    <row r="5" spans="1:103" ht="13.5">
      <c r="A5" s="117">
        <v>3</v>
      </c>
      <c r="B5" s="118">
        <v>12</v>
      </c>
      <c r="C5" s="80">
        <v>1</v>
      </c>
      <c r="D5" s="77" t="s">
        <v>69</v>
      </c>
      <c r="E5" s="77" t="s">
        <v>63</v>
      </c>
      <c r="F5" s="78">
        <v>10103</v>
      </c>
      <c r="G5" s="77" t="s">
        <v>63</v>
      </c>
      <c r="H5" s="77" t="s">
        <v>63</v>
      </c>
      <c r="I5" s="77" t="s">
        <v>63</v>
      </c>
      <c r="J5" s="77" t="s">
        <v>63</v>
      </c>
      <c r="K5" s="77" t="s">
        <v>63</v>
      </c>
      <c r="L5" s="77" t="s">
        <v>63</v>
      </c>
      <c r="M5" s="77" t="s">
        <v>63</v>
      </c>
      <c r="N5" s="77" t="s">
        <v>63</v>
      </c>
      <c r="O5" s="77" t="s">
        <v>63</v>
      </c>
      <c r="P5" s="77" t="s">
        <v>63</v>
      </c>
      <c r="Q5" s="77" t="s">
        <v>63</v>
      </c>
      <c r="R5" s="77" t="s">
        <v>63</v>
      </c>
      <c r="S5" s="77" t="s">
        <v>63</v>
      </c>
      <c r="T5" s="77" t="s">
        <v>63</v>
      </c>
      <c r="U5" s="77" t="s">
        <v>63</v>
      </c>
      <c r="V5" s="77" t="s">
        <v>63</v>
      </c>
      <c r="W5" s="77" t="s">
        <v>63</v>
      </c>
      <c r="X5" s="78">
        <v>30301</v>
      </c>
      <c r="Y5" s="77" t="s">
        <v>63</v>
      </c>
      <c r="Z5" s="78" t="s">
        <v>63</v>
      </c>
      <c r="AA5" s="77" t="s">
        <v>63</v>
      </c>
      <c r="AB5" s="77" t="s">
        <v>63</v>
      </c>
      <c r="AC5" s="78"/>
      <c r="AD5" s="78" t="s">
        <v>63</v>
      </c>
      <c r="AE5" s="77" t="s">
        <v>63</v>
      </c>
      <c r="AF5" s="77" t="s">
        <v>63</v>
      </c>
      <c r="AG5" s="77" t="s">
        <v>63</v>
      </c>
      <c r="AH5" s="78">
        <v>40402</v>
      </c>
      <c r="AI5" s="77" t="s">
        <v>63</v>
      </c>
      <c r="AJ5" s="77" t="s">
        <v>63</v>
      </c>
      <c r="AK5" s="77" t="s">
        <v>63</v>
      </c>
      <c r="AL5" s="77" t="s">
        <v>63</v>
      </c>
      <c r="AM5" s="77" t="s">
        <v>94</v>
      </c>
      <c r="AN5" s="77">
        <v>50101</v>
      </c>
      <c r="AO5" s="77">
        <v>319</v>
      </c>
      <c r="AP5" s="77">
        <v>337</v>
      </c>
      <c r="AQ5" s="77">
        <v>379</v>
      </c>
      <c r="AR5" s="77">
        <v>312</v>
      </c>
      <c r="AS5" s="77">
        <v>648</v>
      </c>
      <c r="AT5" s="77">
        <v>544</v>
      </c>
      <c r="AU5" s="77" t="s">
        <v>588</v>
      </c>
      <c r="AV5" s="77">
        <v>311</v>
      </c>
      <c r="AW5" s="77">
        <v>378</v>
      </c>
      <c r="AX5" s="77">
        <v>287</v>
      </c>
      <c r="AY5" s="77">
        <v>0</v>
      </c>
      <c r="AZ5" s="77">
        <v>104</v>
      </c>
      <c r="BA5" s="77" t="s">
        <v>63</v>
      </c>
      <c r="BB5" s="77">
        <v>60301</v>
      </c>
      <c r="BC5" s="77" t="s">
        <v>63</v>
      </c>
      <c r="BD5" s="77" t="s">
        <v>63</v>
      </c>
      <c r="BE5" s="77" t="s">
        <v>589</v>
      </c>
      <c r="BF5" s="77" t="s">
        <v>63</v>
      </c>
      <c r="BG5" s="77"/>
      <c r="BH5" s="77" t="s">
        <v>63</v>
      </c>
      <c r="BI5" s="77" t="s">
        <v>63</v>
      </c>
      <c r="BJ5" s="77" t="s">
        <v>63</v>
      </c>
      <c r="BK5" s="77" t="s">
        <v>63</v>
      </c>
      <c r="BL5" s="77" t="s">
        <v>63</v>
      </c>
      <c r="BM5" s="77"/>
      <c r="BN5" s="77" t="s">
        <v>63</v>
      </c>
      <c r="BO5" s="77" t="s">
        <v>63</v>
      </c>
      <c r="BP5" s="77" t="s">
        <v>63</v>
      </c>
      <c r="BQ5" s="77" t="s">
        <v>63</v>
      </c>
      <c r="BR5" s="77" t="s">
        <v>65</v>
      </c>
      <c r="BS5" s="77">
        <v>213</v>
      </c>
      <c r="BT5" s="77">
        <v>213</v>
      </c>
      <c r="BU5" s="77" t="s">
        <v>63</v>
      </c>
      <c r="BV5" s="77">
        <v>100502</v>
      </c>
      <c r="BW5" s="77" t="s">
        <v>63</v>
      </c>
      <c r="BX5" s="77" t="s">
        <v>61</v>
      </c>
      <c r="BY5" s="77">
        <v>110301</v>
      </c>
      <c r="BZ5" s="79">
        <v>207</v>
      </c>
      <c r="CA5" s="79"/>
      <c r="CB5" s="79"/>
      <c r="CC5" s="77" t="s">
        <v>590</v>
      </c>
      <c r="CD5" s="100" t="s">
        <v>91</v>
      </c>
      <c r="CE5" s="77"/>
      <c r="CF5" s="80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</row>
    <row r="6" spans="1:102" ht="13.5">
      <c r="A6" s="117">
        <v>4</v>
      </c>
      <c r="B6" s="118">
        <v>13</v>
      </c>
      <c r="C6" s="80">
        <v>1</v>
      </c>
      <c r="D6" s="77" t="s">
        <v>69</v>
      </c>
      <c r="E6" s="77" t="s">
        <v>93</v>
      </c>
      <c r="F6" s="78">
        <v>10111</v>
      </c>
      <c r="G6" s="77">
        <v>343</v>
      </c>
      <c r="H6" s="77">
        <v>399</v>
      </c>
      <c r="I6" s="77">
        <v>403</v>
      </c>
      <c r="J6" s="77">
        <v>331</v>
      </c>
      <c r="K6" s="77">
        <v>648</v>
      </c>
      <c r="L6" s="77">
        <v>648</v>
      </c>
      <c r="M6" s="77" t="s">
        <v>93</v>
      </c>
      <c r="N6" s="77">
        <v>343</v>
      </c>
      <c r="O6" s="77">
        <v>399</v>
      </c>
      <c r="P6" s="77">
        <v>403</v>
      </c>
      <c r="Q6" s="77">
        <v>331</v>
      </c>
      <c r="R6" s="77">
        <v>648</v>
      </c>
      <c r="S6" s="77">
        <v>648</v>
      </c>
      <c r="T6" s="77" t="s">
        <v>93</v>
      </c>
      <c r="U6" s="77" t="s">
        <v>93</v>
      </c>
      <c r="V6" s="77">
        <v>157</v>
      </c>
      <c r="W6" s="77" t="s">
        <v>63</v>
      </c>
      <c r="X6" s="78">
        <v>30301</v>
      </c>
      <c r="Y6" s="77" t="s">
        <v>63</v>
      </c>
      <c r="Z6" s="78" t="s">
        <v>63</v>
      </c>
      <c r="AA6" s="77" t="s">
        <v>63</v>
      </c>
      <c r="AB6" s="77" t="s">
        <v>63</v>
      </c>
      <c r="AC6" s="78"/>
      <c r="AD6" s="78" t="s">
        <v>63</v>
      </c>
      <c r="AE6" s="77" t="s">
        <v>63</v>
      </c>
      <c r="AF6" s="77" t="s">
        <v>63</v>
      </c>
      <c r="AG6" s="77" t="s">
        <v>63</v>
      </c>
      <c r="AH6" s="78">
        <v>40402</v>
      </c>
      <c r="AI6" s="77" t="s">
        <v>63</v>
      </c>
      <c r="AJ6" s="77" t="s">
        <v>63</v>
      </c>
      <c r="AK6" s="77" t="s">
        <v>63</v>
      </c>
      <c r="AL6" s="77" t="s">
        <v>63</v>
      </c>
      <c r="AM6" s="77" t="s">
        <v>63</v>
      </c>
      <c r="AN6" s="77">
        <v>50101</v>
      </c>
      <c r="AO6" s="77" t="s">
        <v>63</v>
      </c>
      <c r="AP6" s="77" t="s">
        <v>63</v>
      </c>
      <c r="AQ6" s="77" t="s">
        <v>589</v>
      </c>
      <c r="AR6" s="77" t="s">
        <v>63</v>
      </c>
      <c r="AS6" s="77" t="s">
        <v>63</v>
      </c>
      <c r="AT6" s="77" t="s">
        <v>63</v>
      </c>
      <c r="AU6" s="77" t="s">
        <v>63</v>
      </c>
      <c r="AV6" s="77" t="s">
        <v>63</v>
      </c>
      <c r="AW6" s="77" t="s">
        <v>63</v>
      </c>
      <c r="AX6" s="77" t="s">
        <v>63</v>
      </c>
      <c r="AY6" s="77" t="s">
        <v>63</v>
      </c>
      <c r="AZ6" s="77" t="s">
        <v>63</v>
      </c>
      <c r="BA6" s="77" t="s">
        <v>591</v>
      </c>
      <c r="BB6" s="77">
        <v>60301</v>
      </c>
      <c r="BC6" s="77">
        <v>622</v>
      </c>
      <c r="BD6" s="77">
        <v>859</v>
      </c>
      <c r="BE6" s="77">
        <v>951</v>
      </c>
      <c r="BF6" s="77">
        <v>951</v>
      </c>
      <c r="BG6" s="77"/>
      <c r="BH6" s="77"/>
      <c r="BI6" s="77"/>
      <c r="BJ6" s="77"/>
      <c r="BK6" s="77" t="s">
        <v>95</v>
      </c>
      <c r="BL6" s="77">
        <v>866</v>
      </c>
      <c r="BM6" s="77"/>
      <c r="BN6" s="77">
        <v>866</v>
      </c>
      <c r="BO6" s="77" t="s">
        <v>63</v>
      </c>
      <c r="BP6" s="77" t="s">
        <v>63</v>
      </c>
      <c r="BQ6" s="77" t="s">
        <v>63</v>
      </c>
      <c r="BR6" s="77" t="s">
        <v>95</v>
      </c>
      <c r="BS6" s="77">
        <v>213</v>
      </c>
      <c r="BT6" s="77">
        <v>213</v>
      </c>
      <c r="BU6" s="77" t="s">
        <v>61</v>
      </c>
      <c r="BV6" s="77">
        <v>100501</v>
      </c>
      <c r="BW6" s="77">
        <v>273</v>
      </c>
      <c r="BX6" s="77" t="s">
        <v>66</v>
      </c>
      <c r="BY6" s="77">
        <v>110301</v>
      </c>
      <c r="BZ6" s="79">
        <v>207</v>
      </c>
      <c r="CA6" s="79"/>
      <c r="CB6" s="79"/>
      <c r="CC6" s="77" t="s">
        <v>96</v>
      </c>
      <c r="CD6" s="77" t="s">
        <v>92</v>
      </c>
      <c r="CE6" s="100" t="s">
        <v>91</v>
      </c>
      <c r="CF6" s="80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</row>
    <row r="7" spans="1:102" ht="13.5">
      <c r="A7" s="117">
        <v>5</v>
      </c>
      <c r="B7" s="118">
        <v>30</v>
      </c>
      <c r="C7" s="80">
        <v>3</v>
      </c>
      <c r="D7" s="77" t="s">
        <v>100</v>
      </c>
      <c r="E7" s="77" t="s">
        <v>61</v>
      </c>
      <c r="F7" s="78">
        <v>10103</v>
      </c>
      <c r="G7" s="77">
        <v>307</v>
      </c>
      <c r="H7" s="77">
        <v>396</v>
      </c>
      <c r="I7" s="77">
        <v>380</v>
      </c>
      <c r="J7" s="77">
        <v>295</v>
      </c>
      <c r="K7" s="77">
        <v>648</v>
      </c>
      <c r="L7" s="77">
        <v>648</v>
      </c>
      <c r="M7" s="77" t="s">
        <v>61</v>
      </c>
      <c r="N7" s="77">
        <v>307</v>
      </c>
      <c r="O7" s="77">
        <v>396</v>
      </c>
      <c r="P7" s="77">
        <v>380</v>
      </c>
      <c r="Q7" s="77">
        <v>295</v>
      </c>
      <c r="R7" s="77">
        <v>648</v>
      </c>
      <c r="S7" s="77">
        <v>648</v>
      </c>
      <c r="T7" s="77" t="s">
        <v>61</v>
      </c>
      <c r="U7" s="77" t="s">
        <v>61</v>
      </c>
      <c r="V7" s="77">
        <v>157</v>
      </c>
      <c r="W7" s="77" t="s">
        <v>61</v>
      </c>
      <c r="X7" s="78">
        <v>30301</v>
      </c>
      <c r="Y7" s="81">
        <v>540</v>
      </c>
      <c r="Z7" s="102">
        <v>815</v>
      </c>
      <c r="AA7" s="81">
        <v>299</v>
      </c>
      <c r="AB7" s="81">
        <v>408</v>
      </c>
      <c r="AC7" s="78"/>
      <c r="AD7" s="77">
        <v>815</v>
      </c>
      <c r="AE7" s="77">
        <v>349</v>
      </c>
      <c r="AF7" s="77">
        <v>295</v>
      </c>
      <c r="AG7" s="77" t="s">
        <v>62</v>
      </c>
      <c r="AH7" s="78">
        <v>40402</v>
      </c>
      <c r="AI7" s="77">
        <v>460</v>
      </c>
      <c r="AJ7" s="77" t="s">
        <v>586</v>
      </c>
      <c r="AK7" s="77" t="s">
        <v>63</v>
      </c>
      <c r="AL7" s="77">
        <v>423</v>
      </c>
      <c r="AM7" s="77" t="s">
        <v>61</v>
      </c>
      <c r="AN7" s="77">
        <v>50101</v>
      </c>
      <c r="AO7" s="77">
        <v>175</v>
      </c>
      <c r="AP7" s="77">
        <v>341</v>
      </c>
      <c r="AQ7" s="77">
        <v>384</v>
      </c>
      <c r="AR7" s="77">
        <v>312</v>
      </c>
      <c r="AS7" s="77">
        <v>329</v>
      </c>
      <c r="AT7" s="77">
        <v>648</v>
      </c>
      <c r="AU7" s="77">
        <v>144</v>
      </c>
      <c r="AV7" s="77">
        <v>307</v>
      </c>
      <c r="AW7" s="77">
        <v>373</v>
      </c>
      <c r="AX7" s="77">
        <v>287</v>
      </c>
      <c r="AY7" s="77">
        <v>319</v>
      </c>
      <c r="AZ7" s="77" t="s">
        <v>592</v>
      </c>
      <c r="BA7" s="77" t="s">
        <v>61</v>
      </c>
      <c r="BB7" s="77">
        <v>60301</v>
      </c>
      <c r="BC7" s="77">
        <v>622</v>
      </c>
      <c r="BD7" s="77">
        <v>859</v>
      </c>
      <c r="BE7" s="77">
        <v>951</v>
      </c>
      <c r="BF7" s="77">
        <v>951</v>
      </c>
      <c r="BG7" s="77"/>
      <c r="BH7" s="77"/>
      <c r="BI7" s="77"/>
      <c r="BJ7" s="77"/>
      <c r="BK7" s="77" t="s">
        <v>61</v>
      </c>
      <c r="BL7" s="77">
        <v>906</v>
      </c>
      <c r="BM7" s="77"/>
      <c r="BN7" s="77">
        <v>826</v>
      </c>
      <c r="BO7" s="77" t="s">
        <v>64</v>
      </c>
      <c r="BP7" s="77" t="s">
        <v>64</v>
      </c>
      <c r="BQ7" s="77">
        <v>214</v>
      </c>
      <c r="BR7" s="77" t="s">
        <v>95</v>
      </c>
      <c r="BS7" s="77">
        <v>213</v>
      </c>
      <c r="BT7" s="77">
        <v>213</v>
      </c>
      <c r="BU7" s="77" t="s">
        <v>65</v>
      </c>
      <c r="BV7" s="77">
        <v>100502</v>
      </c>
      <c r="BW7" s="77">
        <v>273</v>
      </c>
      <c r="BX7" s="77" t="s">
        <v>258</v>
      </c>
      <c r="BY7" s="77">
        <v>110301</v>
      </c>
      <c r="BZ7" s="79">
        <v>207</v>
      </c>
      <c r="CA7" s="79"/>
      <c r="CB7" s="79"/>
      <c r="CC7" s="77" t="s">
        <v>67</v>
      </c>
      <c r="CD7" s="80" t="s">
        <v>101</v>
      </c>
      <c r="CE7" s="80" t="s">
        <v>102</v>
      </c>
      <c r="CF7" s="80" t="s">
        <v>103</v>
      </c>
      <c r="CG7" s="80" t="s">
        <v>104</v>
      </c>
      <c r="CH7" s="80" t="s">
        <v>105</v>
      </c>
      <c r="CI7" s="80" t="s">
        <v>106</v>
      </c>
      <c r="CJ7" s="80" t="s">
        <v>107</v>
      </c>
      <c r="CK7" s="80" t="s">
        <v>108</v>
      </c>
      <c r="CL7" s="80" t="s">
        <v>109</v>
      </c>
      <c r="CM7" s="80" t="s">
        <v>110</v>
      </c>
      <c r="CN7" s="80" t="s">
        <v>111</v>
      </c>
      <c r="CO7" s="80" t="s">
        <v>112</v>
      </c>
      <c r="CP7" s="80" t="s">
        <v>113</v>
      </c>
      <c r="CQ7" s="80" t="s">
        <v>114</v>
      </c>
      <c r="CR7" s="77" t="s">
        <v>593</v>
      </c>
      <c r="CS7" s="77" t="s">
        <v>594</v>
      </c>
      <c r="CT7" s="80"/>
      <c r="CU7" s="80"/>
      <c r="CV7" s="77"/>
      <c r="CW7" s="77"/>
      <c r="CX7" s="77"/>
    </row>
    <row r="8" spans="1:102" ht="13.5">
      <c r="A8" s="117">
        <v>6</v>
      </c>
      <c r="B8" s="118">
        <v>40</v>
      </c>
      <c r="C8" s="143">
        <v>4</v>
      </c>
      <c r="D8" s="77" t="s">
        <v>115</v>
      </c>
      <c r="E8" s="77" t="s">
        <v>61</v>
      </c>
      <c r="F8" s="78">
        <v>10103</v>
      </c>
      <c r="G8" s="77">
        <v>307</v>
      </c>
      <c r="H8" s="77">
        <v>396</v>
      </c>
      <c r="I8" s="77">
        <v>380</v>
      </c>
      <c r="J8" s="77">
        <v>295</v>
      </c>
      <c r="K8" s="77">
        <v>648</v>
      </c>
      <c r="L8" s="77">
        <v>648</v>
      </c>
      <c r="M8" s="77" t="s">
        <v>61</v>
      </c>
      <c r="N8" s="77">
        <v>307</v>
      </c>
      <c r="O8" s="77">
        <v>396</v>
      </c>
      <c r="P8" s="77">
        <v>380</v>
      </c>
      <c r="Q8" s="77">
        <v>295</v>
      </c>
      <c r="R8" s="77">
        <v>648</v>
      </c>
      <c r="S8" s="77">
        <v>648</v>
      </c>
      <c r="T8" s="77" t="s">
        <v>61</v>
      </c>
      <c r="U8" s="77" t="s">
        <v>61</v>
      </c>
      <c r="V8" s="77">
        <v>157</v>
      </c>
      <c r="W8" s="77" t="s">
        <v>61</v>
      </c>
      <c r="X8" s="78">
        <v>30301</v>
      </c>
      <c r="Y8" s="81">
        <v>540</v>
      </c>
      <c r="Z8" s="102">
        <v>815</v>
      </c>
      <c r="AA8" s="81">
        <v>299</v>
      </c>
      <c r="AB8" s="81">
        <v>408</v>
      </c>
      <c r="AC8" s="78"/>
      <c r="AD8" s="77">
        <v>815</v>
      </c>
      <c r="AE8" s="77">
        <v>349</v>
      </c>
      <c r="AF8" s="77">
        <v>295</v>
      </c>
      <c r="AG8" s="77" t="s">
        <v>62</v>
      </c>
      <c r="AH8" s="78">
        <v>40402</v>
      </c>
      <c r="AI8" s="77">
        <v>460</v>
      </c>
      <c r="AJ8" s="77" t="s">
        <v>586</v>
      </c>
      <c r="AK8" s="77" t="s">
        <v>63</v>
      </c>
      <c r="AL8" s="77">
        <v>423</v>
      </c>
      <c r="AM8" s="77" t="s">
        <v>61</v>
      </c>
      <c r="AN8" s="77">
        <v>50101</v>
      </c>
      <c r="AO8" s="77">
        <v>175</v>
      </c>
      <c r="AP8" s="77">
        <v>341</v>
      </c>
      <c r="AQ8" s="77">
        <v>384</v>
      </c>
      <c r="AR8" s="77">
        <v>312</v>
      </c>
      <c r="AS8" s="77">
        <v>329</v>
      </c>
      <c r="AT8" s="77">
        <v>648</v>
      </c>
      <c r="AU8" s="77">
        <v>144</v>
      </c>
      <c r="AV8" s="77">
        <v>307</v>
      </c>
      <c r="AW8" s="77">
        <v>373</v>
      </c>
      <c r="AX8" s="77">
        <v>287</v>
      </c>
      <c r="AY8" s="77">
        <v>319</v>
      </c>
      <c r="AZ8" s="77" t="s">
        <v>588</v>
      </c>
      <c r="BA8" s="77" t="s">
        <v>61</v>
      </c>
      <c r="BB8" s="77">
        <v>60301</v>
      </c>
      <c r="BC8" s="77">
        <v>622</v>
      </c>
      <c r="BD8" s="77">
        <v>859</v>
      </c>
      <c r="BE8" s="77">
        <v>951</v>
      </c>
      <c r="BF8" s="77">
        <v>951</v>
      </c>
      <c r="BG8" s="77"/>
      <c r="BH8" s="77"/>
      <c r="BI8" s="77"/>
      <c r="BJ8" s="77"/>
      <c r="BK8" s="77" t="s">
        <v>61</v>
      </c>
      <c r="BL8" s="77">
        <v>906</v>
      </c>
      <c r="BM8" s="77"/>
      <c r="BN8" s="77">
        <v>826</v>
      </c>
      <c r="BO8" s="77" t="s">
        <v>64</v>
      </c>
      <c r="BP8" s="77" t="s">
        <v>64</v>
      </c>
      <c r="BQ8" s="77">
        <v>214</v>
      </c>
      <c r="BR8" s="77" t="s">
        <v>95</v>
      </c>
      <c r="BS8" s="77">
        <v>213</v>
      </c>
      <c r="BT8" s="77">
        <v>213</v>
      </c>
      <c r="BU8" s="77" t="s">
        <v>65</v>
      </c>
      <c r="BV8" s="77">
        <v>100502</v>
      </c>
      <c r="BW8" s="77">
        <v>273</v>
      </c>
      <c r="BX8" s="77" t="s">
        <v>258</v>
      </c>
      <c r="BY8" s="77">
        <v>110301</v>
      </c>
      <c r="BZ8" s="79">
        <v>207</v>
      </c>
      <c r="CA8" s="79"/>
      <c r="CB8" s="79"/>
      <c r="CC8" s="77" t="s">
        <v>67</v>
      </c>
      <c r="CD8" s="80" t="s">
        <v>116</v>
      </c>
      <c r="CE8" s="80" t="s">
        <v>117</v>
      </c>
      <c r="CF8" s="80" t="s">
        <v>118</v>
      </c>
      <c r="CG8" s="80" t="s">
        <v>119</v>
      </c>
      <c r="CH8" s="80" t="s">
        <v>120</v>
      </c>
      <c r="CI8" s="80" t="s">
        <v>121</v>
      </c>
      <c r="CJ8" s="80" t="s">
        <v>122</v>
      </c>
      <c r="CK8" s="80" t="s">
        <v>123</v>
      </c>
      <c r="CL8" s="80" t="s">
        <v>124</v>
      </c>
      <c r="CM8" s="80" t="s">
        <v>125</v>
      </c>
      <c r="CN8" s="80" t="s">
        <v>126</v>
      </c>
      <c r="CO8" s="80" t="s">
        <v>127</v>
      </c>
      <c r="CP8" s="77"/>
      <c r="CQ8" s="80"/>
      <c r="CR8" s="77"/>
      <c r="CS8" s="80"/>
      <c r="CT8" s="77"/>
      <c r="CU8" s="77"/>
      <c r="CV8" s="77"/>
      <c r="CW8" s="77"/>
      <c r="CX8" s="77"/>
    </row>
    <row r="9" spans="1:102" ht="13.5">
      <c r="A9" s="117">
        <v>7</v>
      </c>
      <c r="B9" s="118">
        <v>41</v>
      </c>
      <c r="C9" s="143">
        <v>4</v>
      </c>
      <c r="D9" s="77" t="s">
        <v>115</v>
      </c>
      <c r="E9" s="77" t="s">
        <v>63</v>
      </c>
      <c r="F9" s="77" t="s">
        <v>63</v>
      </c>
      <c r="G9" s="77" t="s">
        <v>63</v>
      </c>
      <c r="H9" s="77" t="s">
        <v>63</v>
      </c>
      <c r="I9" s="77" t="s">
        <v>63</v>
      </c>
      <c r="J9" s="77" t="s">
        <v>63</v>
      </c>
      <c r="K9" s="77" t="s">
        <v>63</v>
      </c>
      <c r="L9" s="77" t="s">
        <v>63</v>
      </c>
      <c r="M9" s="77" t="s">
        <v>93</v>
      </c>
      <c r="N9" s="77">
        <v>343</v>
      </c>
      <c r="O9" s="77">
        <v>399</v>
      </c>
      <c r="P9" s="77">
        <v>403</v>
      </c>
      <c r="Q9" s="77">
        <v>331</v>
      </c>
      <c r="R9" s="77">
        <v>648</v>
      </c>
      <c r="S9" s="77">
        <v>648</v>
      </c>
      <c r="T9" s="77" t="s">
        <v>63</v>
      </c>
      <c r="U9" s="77" t="s">
        <v>63</v>
      </c>
      <c r="V9" s="77" t="s">
        <v>63</v>
      </c>
      <c r="W9" s="77" t="s">
        <v>63</v>
      </c>
      <c r="X9" s="78" t="s">
        <v>63</v>
      </c>
      <c r="Y9" s="81" t="s">
        <v>63</v>
      </c>
      <c r="Z9" s="102" t="s">
        <v>63</v>
      </c>
      <c r="AA9" s="81" t="s">
        <v>63</v>
      </c>
      <c r="AB9" s="81" t="s">
        <v>63</v>
      </c>
      <c r="AC9" s="78" t="s">
        <v>63</v>
      </c>
      <c r="AD9" s="77" t="s">
        <v>63</v>
      </c>
      <c r="AE9" s="77" t="s">
        <v>63</v>
      </c>
      <c r="AF9" s="77" t="s">
        <v>63</v>
      </c>
      <c r="AG9" s="77" t="s">
        <v>63</v>
      </c>
      <c r="AH9" s="78" t="s">
        <v>63</v>
      </c>
      <c r="AI9" s="77" t="s">
        <v>63</v>
      </c>
      <c r="AJ9" s="77" t="s">
        <v>63</v>
      </c>
      <c r="AK9" s="77" t="s">
        <v>63</v>
      </c>
      <c r="AL9" s="77" t="s">
        <v>63</v>
      </c>
      <c r="AM9" s="77" t="s">
        <v>63</v>
      </c>
      <c r="AN9" s="77" t="s">
        <v>63</v>
      </c>
      <c r="AO9" s="77" t="s">
        <v>63</v>
      </c>
      <c r="AP9" s="77" t="s">
        <v>63</v>
      </c>
      <c r="AQ9" s="77" t="s">
        <v>63</v>
      </c>
      <c r="AR9" s="77" t="s">
        <v>63</v>
      </c>
      <c r="AS9" s="77" t="s">
        <v>63</v>
      </c>
      <c r="AT9" s="77" t="s">
        <v>63</v>
      </c>
      <c r="AU9" s="77" t="s">
        <v>63</v>
      </c>
      <c r="AV9" s="77" t="s">
        <v>63</v>
      </c>
      <c r="AW9" s="77" t="s">
        <v>63</v>
      </c>
      <c r="AX9" s="77" t="s">
        <v>63</v>
      </c>
      <c r="AY9" s="77" t="s">
        <v>63</v>
      </c>
      <c r="AZ9" s="77" t="s">
        <v>63</v>
      </c>
      <c r="BA9" s="77" t="s">
        <v>63</v>
      </c>
      <c r="BB9" s="77" t="s">
        <v>63</v>
      </c>
      <c r="BC9" s="77" t="s">
        <v>63</v>
      </c>
      <c r="BD9" s="77" t="s">
        <v>63</v>
      </c>
      <c r="BE9" s="77" t="s">
        <v>63</v>
      </c>
      <c r="BF9" s="77" t="s">
        <v>63</v>
      </c>
      <c r="BG9" s="77" t="s">
        <v>63</v>
      </c>
      <c r="BH9" s="77" t="s">
        <v>63</v>
      </c>
      <c r="BI9" s="77" t="s">
        <v>63</v>
      </c>
      <c r="BJ9" s="77" t="s">
        <v>63</v>
      </c>
      <c r="BK9" s="77" t="s">
        <v>63</v>
      </c>
      <c r="BL9" s="77" t="s">
        <v>63</v>
      </c>
      <c r="BM9" s="77" t="s">
        <v>63</v>
      </c>
      <c r="BN9" s="77" t="s">
        <v>63</v>
      </c>
      <c r="BO9" s="77" t="s">
        <v>63</v>
      </c>
      <c r="BP9" s="77" t="s">
        <v>63</v>
      </c>
      <c r="BQ9" s="77" t="s">
        <v>63</v>
      </c>
      <c r="BR9" s="77" t="s">
        <v>63</v>
      </c>
      <c r="BS9" s="77" t="s">
        <v>63</v>
      </c>
      <c r="BT9" s="77" t="s">
        <v>63</v>
      </c>
      <c r="BU9" s="77" t="s">
        <v>63</v>
      </c>
      <c r="BV9" s="77" t="s">
        <v>63</v>
      </c>
      <c r="BW9" s="77" t="s">
        <v>63</v>
      </c>
      <c r="BX9" s="77" t="s">
        <v>63</v>
      </c>
      <c r="BY9" s="77" t="s">
        <v>63</v>
      </c>
      <c r="BZ9" s="79" t="s">
        <v>63</v>
      </c>
      <c r="CA9" s="79"/>
      <c r="CB9" s="79"/>
      <c r="CC9" s="77" t="s">
        <v>595</v>
      </c>
      <c r="CD9" s="80" t="s">
        <v>127</v>
      </c>
      <c r="CE9" s="80"/>
      <c r="CF9" s="80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</row>
    <row r="10" spans="1:102" ht="13.5">
      <c r="A10" s="117">
        <v>8</v>
      </c>
      <c r="B10" s="118">
        <v>110</v>
      </c>
      <c r="C10" s="80">
        <v>11</v>
      </c>
      <c r="D10" s="77" t="s">
        <v>150</v>
      </c>
      <c r="E10" s="77" t="s">
        <v>93</v>
      </c>
      <c r="F10" s="78">
        <v>10111</v>
      </c>
      <c r="G10" s="77">
        <v>343</v>
      </c>
      <c r="H10" s="77">
        <v>399</v>
      </c>
      <c r="I10" s="77">
        <v>403</v>
      </c>
      <c r="J10" s="77">
        <v>331</v>
      </c>
      <c r="K10" s="77">
        <v>648</v>
      </c>
      <c r="L10" s="77">
        <v>648</v>
      </c>
      <c r="M10" s="77" t="s">
        <v>93</v>
      </c>
      <c r="N10" s="77">
        <v>343</v>
      </c>
      <c r="O10" s="77">
        <v>399</v>
      </c>
      <c r="P10" s="77">
        <v>403</v>
      </c>
      <c r="Q10" s="77">
        <v>331</v>
      </c>
      <c r="R10" s="77">
        <v>648</v>
      </c>
      <c r="S10" s="77">
        <v>648</v>
      </c>
      <c r="T10" s="77" t="s">
        <v>93</v>
      </c>
      <c r="U10" s="77" t="s">
        <v>93</v>
      </c>
      <c r="V10" s="77">
        <v>157</v>
      </c>
      <c r="W10" s="77" t="s">
        <v>61</v>
      </c>
      <c r="X10" s="78">
        <v>30301</v>
      </c>
      <c r="Y10" s="81">
        <v>540</v>
      </c>
      <c r="Z10" s="102">
        <v>815</v>
      </c>
      <c r="AA10" s="81">
        <v>299</v>
      </c>
      <c r="AB10" s="81">
        <v>408</v>
      </c>
      <c r="AC10" s="78"/>
      <c r="AD10" s="77">
        <v>815</v>
      </c>
      <c r="AE10" s="77">
        <v>349</v>
      </c>
      <c r="AF10" s="77">
        <v>295</v>
      </c>
      <c r="AG10" s="77" t="s">
        <v>62</v>
      </c>
      <c r="AH10" s="78">
        <v>40402</v>
      </c>
      <c r="AI10" s="77">
        <v>460</v>
      </c>
      <c r="AJ10" s="77" t="s">
        <v>586</v>
      </c>
      <c r="AK10" s="77" t="s">
        <v>63</v>
      </c>
      <c r="AL10" s="77">
        <v>423</v>
      </c>
      <c r="AM10" s="77" t="s">
        <v>61</v>
      </c>
      <c r="AN10" s="77">
        <v>50101</v>
      </c>
      <c r="AO10" s="77">
        <v>175</v>
      </c>
      <c r="AP10" s="77">
        <v>341</v>
      </c>
      <c r="AQ10" s="77">
        <v>384</v>
      </c>
      <c r="AR10" s="77">
        <v>312</v>
      </c>
      <c r="AS10" s="77">
        <v>329</v>
      </c>
      <c r="AT10" s="77">
        <v>648</v>
      </c>
      <c r="AU10" s="77">
        <v>144</v>
      </c>
      <c r="AV10" s="77">
        <v>307</v>
      </c>
      <c r="AW10" s="77">
        <v>373</v>
      </c>
      <c r="AX10" s="77">
        <v>287</v>
      </c>
      <c r="AY10" s="77">
        <v>319</v>
      </c>
      <c r="AZ10" s="77" t="s">
        <v>596</v>
      </c>
      <c r="BA10" s="77" t="s">
        <v>61</v>
      </c>
      <c r="BB10" s="77">
        <v>60301</v>
      </c>
      <c r="BC10" s="77">
        <v>622</v>
      </c>
      <c r="BD10" s="77">
        <v>859</v>
      </c>
      <c r="BE10" s="77">
        <v>951</v>
      </c>
      <c r="BF10" s="77">
        <v>951</v>
      </c>
      <c r="BG10" s="77"/>
      <c r="BH10" s="77"/>
      <c r="BI10" s="77"/>
      <c r="BJ10" s="77"/>
      <c r="BK10" s="77" t="s">
        <v>61</v>
      </c>
      <c r="BL10" s="77">
        <v>906</v>
      </c>
      <c r="BM10" s="77"/>
      <c r="BN10" s="77">
        <v>826</v>
      </c>
      <c r="BO10" s="77" t="s">
        <v>64</v>
      </c>
      <c r="BP10" s="77" t="s">
        <v>64</v>
      </c>
      <c r="BQ10" s="77">
        <v>214</v>
      </c>
      <c r="BR10" s="77" t="s">
        <v>65</v>
      </c>
      <c r="BS10" s="77">
        <v>213</v>
      </c>
      <c r="BT10" s="77">
        <v>213</v>
      </c>
      <c r="BU10" s="77" t="s">
        <v>61</v>
      </c>
      <c r="BV10" s="77">
        <v>100501</v>
      </c>
      <c r="BW10" s="77">
        <v>273</v>
      </c>
      <c r="BX10" s="77" t="s">
        <v>66</v>
      </c>
      <c r="BY10" s="77">
        <v>110304</v>
      </c>
      <c r="BZ10" s="79">
        <v>207</v>
      </c>
      <c r="CA10" s="79"/>
      <c r="CB10" s="79"/>
      <c r="CC10" s="80" t="s">
        <v>128</v>
      </c>
      <c r="CD10" s="80" t="s">
        <v>151</v>
      </c>
      <c r="CE10" s="80" t="s">
        <v>152</v>
      </c>
      <c r="CF10" s="80" t="s">
        <v>153</v>
      </c>
      <c r="CG10" s="80" t="s">
        <v>154</v>
      </c>
      <c r="CH10" s="80" t="s">
        <v>155</v>
      </c>
      <c r="CI10" s="80" t="s">
        <v>156</v>
      </c>
      <c r="CJ10" s="80" t="s">
        <v>157</v>
      </c>
      <c r="CK10" s="80" t="s">
        <v>158</v>
      </c>
      <c r="CL10" s="80" t="s">
        <v>159</v>
      </c>
      <c r="CM10" s="80" t="s">
        <v>160</v>
      </c>
      <c r="CN10" s="80" t="s">
        <v>161</v>
      </c>
      <c r="CO10" s="80" t="s">
        <v>162</v>
      </c>
      <c r="CP10" s="80" t="s">
        <v>163</v>
      </c>
      <c r="CQ10" s="77"/>
      <c r="CR10" s="77"/>
      <c r="CS10" s="77"/>
      <c r="CT10" s="77"/>
      <c r="CU10" s="77"/>
      <c r="CV10" s="77"/>
      <c r="CW10" s="77"/>
      <c r="CX10" s="77"/>
    </row>
    <row r="11" spans="1:102" ht="13.5">
      <c r="A11" s="117">
        <v>9</v>
      </c>
      <c r="B11" s="118">
        <v>150</v>
      </c>
      <c r="C11" s="80">
        <v>15</v>
      </c>
      <c r="D11" s="77" t="s">
        <v>69</v>
      </c>
      <c r="E11" s="77" t="s">
        <v>258</v>
      </c>
      <c r="F11" s="78">
        <v>10103</v>
      </c>
      <c r="G11" s="77">
        <v>307</v>
      </c>
      <c r="H11" s="77">
        <v>396</v>
      </c>
      <c r="I11" s="77">
        <v>380</v>
      </c>
      <c r="J11" s="77">
        <v>295</v>
      </c>
      <c r="K11" s="77">
        <v>648</v>
      </c>
      <c r="L11" s="77">
        <v>648</v>
      </c>
      <c r="M11" s="77" t="s">
        <v>93</v>
      </c>
      <c r="N11" s="77">
        <v>343</v>
      </c>
      <c r="O11" s="77">
        <v>399</v>
      </c>
      <c r="P11" s="77">
        <v>403</v>
      </c>
      <c r="Q11" s="77">
        <v>331</v>
      </c>
      <c r="R11" s="77">
        <v>648</v>
      </c>
      <c r="S11" s="77">
        <v>648</v>
      </c>
      <c r="T11" s="77" t="s">
        <v>93</v>
      </c>
      <c r="U11" s="77" t="s">
        <v>93</v>
      </c>
      <c r="V11" s="77">
        <v>157</v>
      </c>
      <c r="W11" s="77" t="s">
        <v>61</v>
      </c>
      <c r="X11" s="78">
        <v>30301</v>
      </c>
      <c r="Y11" s="81">
        <v>540</v>
      </c>
      <c r="Z11" s="102">
        <v>815</v>
      </c>
      <c r="AA11" s="81">
        <v>299</v>
      </c>
      <c r="AB11" s="81">
        <v>408</v>
      </c>
      <c r="AC11" s="78"/>
      <c r="AD11" s="77">
        <v>815</v>
      </c>
      <c r="AE11" s="77">
        <v>349</v>
      </c>
      <c r="AF11" s="77">
        <v>295</v>
      </c>
      <c r="AG11" s="77" t="s">
        <v>62</v>
      </c>
      <c r="AH11" s="78">
        <v>40402</v>
      </c>
      <c r="AI11" s="77">
        <v>460</v>
      </c>
      <c r="AJ11" s="77" t="s">
        <v>586</v>
      </c>
      <c r="AK11" s="77" t="s">
        <v>63</v>
      </c>
      <c r="AL11" s="77">
        <v>423</v>
      </c>
      <c r="AM11" s="77" t="s">
        <v>61</v>
      </c>
      <c r="AN11" s="77">
        <v>50101</v>
      </c>
      <c r="AO11" s="77">
        <v>175</v>
      </c>
      <c r="AP11" s="77">
        <v>341</v>
      </c>
      <c r="AQ11" s="77">
        <v>384</v>
      </c>
      <c r="AR11" s="77">
        <v>312</v>
      </c>
      <c r="AS11" s="77">
        <v>329</v>
      </c>
      <c r="AT11" s="77">
        <v>648</v>
      </c>
      <c r="AU11" s="77">
        <v>144</v>
      </c>
      <c r="AV11" s="77">
        <v>307</v>
      </c>
      <c r="AW11" s="77">
        <v>373</v>
      </c>
      <c r="AX11" s="77">
        <v>287</v>
      </c>
      <c r="AY11" s="77">
        <v>319</v>
      </c>
      <c r="AZ11" s="77" t="s">
        <v>597</v>
      </c>
      <c r="BA11" s="77" t="s">
        <v>61</v>
      </c>
      <c r="BB11" s="77">
        <v>60301</v>
      </c>
      <c r="BC11" s="77">
        <v>622</v>
      </c>
      <c r="BD11" s="77">
        <v>859</v>
      </c>
      <c r="BE11" s="77">
        <v>951</v>
      </c>
      <c r="BF11" s="77">
        <v>951</v>
      </c>
      <c r="BG11" s="77"/>
      <c r="BH11" s="77"/>
      <c r="BI11" s="77"/>
      <c r="BJ11" s="77"/>
      <c r="BK11" s="77" t="s">
        <v>61</v>
      </c>
      <c r="BL11" s="77">
        <v>906</v>
      </c>
      <c r="BM11" s="77"/>
      <c r="BN11" s="77">
        <v>826</v>
      </c>
      <c r="BO11" s="77" t="s">
        <v>172</v>
      </c>
      <c r="BP11" s="77" t="s">
        <v>172</v>
      </c>
      <c r="BQ11" s="77">
        <v>214</v>
      </c>
      <c r="BR11" s="80" t="s">
        <v>95</v>
      </c>
      <c r="BS11" s="77">
        <v>213</v>
      </c>
      <c r="BT11" s="77">
        <v>213</v>
      </c>
      <c r="BU11" s="77" t="s">
        <v>258</v>
      </c>
      <c r="BV11" s="77">
        <v>100502</v>
      </c>
      <c r="BW11" s="77">
        <v>273</v>
      </c>
      <c r="BX11" s="77" t="s">
        <v>61</v>
      </c>
      <c r="BY11" s="77">
        <v>110301</v>
      </c>
      <c r="BZ11" s="79">
        <v>207</v>
      </c>
      <c r="CA11" s="79"/>
      <c r="CB11" s="79"/>
      <c r="CC11" s="80" t="s">
        <v>173</v>
      </c>
      <c r="CD11" s="80" t="s">
        <v>174</v>
      </c>
      <c r="CE11" s="80" t="s">
        <v>175</v>
      </c>
      <c r="CF11" s="80" t="s">
        <v>176</v>
      </c>
      <c r="CG11" s="80" t="s">
        <v>177</v>
      </c>
      <c r="CH11" s="80" t="s">
        <v>178</v>
      </c>
      <c r="CI11" s="80" t="s">
        <v>179</v>
      </c>
      <c r="CJ11" s="80" t="s">
        <v>180</v>
      </c>
      <c r="CK11" s="80" t="s">
        <v>181</v>
      </c>
      <c r="CL11" s="80" t="s">
        <v>182</v>
      </c>
      <c r="CM11" s="80" t="s">
        <v>183</v>
      </c>
      <c r="CN11" s="80" t="s">
        <v>184</v>
      </c>
      <c r="CO11" s="80" t="s">
        <v>185</v>
      </c>
      <c r="CP11" s="80" t="s">
        <v>186</v>
      </c>
      <c r="CQ11" s="80" t="s">
        <v>187</v>
      </c>
      <c r="CR11" s="80" t="s">
        <v>191</v>
      </c>
      <c r="CS11" s="80" t="s">
        <v>188</v>
      </c>
      <c r="CT11" s="80" t="s">
        <v>189</v>
      </c>
      <c r="CU11" s="80" t="s">
        <v>190</v>
      </c>
      <c r="CW11" s="80"/>
      <c r="CX11" s="80"/>
    </row>
    <row r="12" spans="1:102" ht="13.5">
      <c r="A12" s="117">
        <v>10</v>
      </c>
      <c r="B12" s="118">
        <v>190</v>
      </c>
      <c r="C12" s="80">
        <v>19</v>
      </c>
      <c r="D12" s="77" t="s">
        <v>192</v>
      </c>
      <c r="E12" s="77" t="s">
        <v>61</v>
      </c>
      <c r="F12" s="78">
        <v>10103</v>
      </c>
      <c r="G12" s="77">
        <v>307</v>
      </c>
      <c r="H12" s="77">
        <v>396</v>
      </c>
      <c r="I12" s="77">
        <v>380</v>
      </c>
      <c r="J12" s="77">
        <v>295</v>
      </c>
      <c r="K12" s="77">
        <v>648</v>
      </c>
      <c r="L12" s="77">
        <v>648</v>
      </c>
      <c r="M12" s="77" t="s">
        <v>61</v>
      </c>
      <c r="N12" s="77">
        <v>307</v>
      </c>
      <c r="O12" s="77">
        <v>396</v>
      </c>
      <c r="P12" s="77">
        <v>380</v>
      </c>
      <c r="Q12" s="77">
        <v>295</v>
      </c>
      <c r="R12" s="77">
        <v>648</v>
      </c>
      <c r="S12" s="77">
        <v>648</v>
      </c>
      <c r="T12" s="77" t="s">
        <v>61</v>
      </c>
      <c r="U12" s="77" t="s">
        <v>61</v>
      </c>
      <c r="V12" s="77">
        <v>157</v>
      </c>
      <c r="W12" s="77" t="s">
        <v>61</v>
      </c>
      <c r="X12" s="78">
        <v>30301</v>
      </c>
      <c r="Y12" s="81">
        <v>540</v>
      </c>
      <c r="Z12" s="102">
        <v>815</v>
      </c>
      <c r="AA12" s="81">
        <v>299</v>
      </c>
      <c r="AB12" s="81">
        <v>408</v>
      </c>
      <c r="AC12" s="78"/>
      <c r="AD12" s="77">
        <v>815</v>
      </c>
      <c r="AE12" s="77">
        <v>349</v>
      </c>
      <c r="AF12" s="77">
        <v>295</v>
      </c>
      <c r="AG12" s="77" t="s">
        <v>62</v>
      </c>
      <c r="AH12" s="78">
        <v>40402</v>
      </c>
      <c r="AI12" s="77">
        <v>460</v>
      </c>
      <c r="AJ12" s="77" t="s">
        <v>586</v>
      </c>
      <c r="AK12" s="77" t="s">
        <v>63</v>
      </c>
      <c r="AL12" s="77">
        <v>423</v>
      </c>
      <c r="AM12" s="77" t="s">
        <v>61</v>
      </c>
      <c r="AN12" s="77">
        <v>50101</v>
      </c>
      <c r="AO12" s="77">
        <v>175</v>
      </c>
      <c r="AP12" s="77">
        <v>341</v>
      </c>
      <c r="AQ12" s="77">
        <v>384</v>
      </c>
      <c r="AR12" s="77">
        <v>312</v>
      </c>
      <c r="AS12" s="77">
        <v>329</v>
      </c>
      <c r="AT12" s="77">
        <v>648</v>
      </c>
      <c r="AU12" s="77">
        <v>144</v>
      </c>
      <c r="AV12" s="77">
        <v>307</v>
      </c>
      <c r="AW12" s="77">
        <v>373</v>
      </c>
      <c r="AX12" s="77">
        <v>287</v>
      </c>
      <c r="AY12" s="77">
        <v>319</v>
      </c>
      <c r="AZ12" s="77" t="s">
        <v>598</v>
      </c>
      <c r="BA12" s="77" t="s">
        <v>61</v>
      </c>
      <c r="BB12" s="77">
        <v>60301</v>
      </c>
      <c r="BC12" s="77">
        <v>622</v>
      </c>
      <c r="BD12" s="77">
        <v>859</v>
      </c>
      <c r="BE12" s="77">
        <v>951</v>
      </c>
      <c r="BF12" s="77">
        <v>951</v>
      </c>
      <c r="BG12" s="77"/>
      <c r="BH12" s="77"/>
      <c r="BI12" s="77"/>
      <c r="BJ12" s="77"/>
      <c r="BK12" s="77" t="s">
        <v>61</v>
      </c>
      <c r="BL12" s="77">
        <v>906</v>
      </c>
      <c r="BM12" s="77"/>
      <c r="BN12" s="77">
        <v>826</v>
      </c>
      <c r="BO12" s="77" t="s">
        <v>64</v>
      </c>
      <c r="BP12" s="77" t="s">
        <v>64</v>
      </c>
      <c r="BQ12" s="77">
        <v>214</v>
      </c>
      <c r="BR12" s="77" t="s">
        <v>95</v>
      </c>
      <c r="BS12" s="77">
        <v>213</v>
      </c>
      <c r="BT12" s="77">
        <v>213</v>
      </c>
      <c r="BU12" s="77" t="s">
        <v>65</v>
      </c>
      <c r="BV12" s="77">
        <v>100502</v>
      </c>
      <c r="BW12" s="77">
        <v>273</v>
      </c>
      <c r="BX12" s="77" t="s">
        <v>258</v>
      </c>
      <c r="BY12" s="77">
        <v>110301</v>
      </c>
      <c r="BZ12" s="79">
        <v>207</v>
      </c>
      <c r="CA12" s="79"/>
      <c r="CB12" s="79"/>
      <c r="CC12" s="77" t="s">
        <v>67</v>
      </c>
      <c r="CD12" s="77" t="s">
        <v>197</v>
      </c>
      <c r="CE12" s="77" t="s">
        <v>198</v>
      </c>
      <c r="CF12" s="80" t="s">
        <v>193</v>
      </c>
      <c r="CG12" s="80" t="s">
        <v>194</v>
      </c>
      <c r="CH12" s="80" t="s">
        <v>195</v>
      </c>
      <c r="CI12" s="80" t="s">
        <v>196</v>
      </c>
      <c r="CJ12" s="77" t="s">
        <v>599</v>
      </c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</row>
    <row r="13" spans="1:102" ht="13.5">
      <c r="A13" s="117">
        <v>11</v>
      </c>
      <c r="B13" s="118">
        <v>200</v>
      </c>
      <c r="C13" s="143">
        <v>20</v>
      </c>
      <c r="D13" s="77" t="s">
        <v>199</v>
      </c>
      <c r="E13" s="77" t="s">
        <v>61</v>
      </c>
      <c r="F13" s="78">
        <v>10103</v>
      </c>
      <c r="G13" s="77">
        <v>307</v>
      </c>
      <c r="H13" s="77">
        <v>396</v>
      </c>
      <c r="I13" s="77">
        <v>380</v>
      </c>
      <c r="J13" s="77">
        <v>295</v>
      </c>
      <c r="K13" s="77">
        <v>648</v>
      </c>
      <c r="L13" s="77">
        <v>648</v>
      </c>
      <c r="M13" s="77" t="s">
        <v>61</v>
      </c>
      <c r="N13" s="77">
        <v>307</v>
      </c>
      <c r="O13" s="77">
        <v>396</v>
      </c>
      <c r="P13" s="77">
        <v>380</v>
      </c>
      <c r="Q13" s="77">
        <v>295</v>
      </c>
      <c r="R13" s="77">
        <v>648</v>
      </c>
      <c r="S13" s="77">
        <v>648</v>
      </c>
      <c r="T13" s="77" t="s">
        <v>61</v>
      </c>
      <c r="U13" s="77" t="s">
        <v>61</v>
      </c>
      <c r="V13" s="77">
        <v>157</v>
      </c>
      <c r="W13" s="77" t="s">
        <v>61</v>
      </c>
      <c r="X13" s="78">
        <v>30301</v>
      </c>
      <c r="Y13" s="81">
        <v>540</v>
      </c>
      <c r="Z13" s="102">
        <v>815</v>
      </c>
      <c r="AA13" s="81">
        <v>299</v>
      </c>
      <c r="AB13" s="81">
        <v>408</v>
      </c>
      <c r="AC13" s="78"/>
      <c r="AD13" s="77">
        <v>815</v>
      </c>
      <c r="AE13" s="77">
        <v>349</v>
      </c>
      <c r="AF13" s="77">
        <v>295</v>
      </c>
      <c r="AG13" s="77" t="s">
        <v>62</v>
      </c>
      <c r="AH13" s="78">
        <v>40402</v>
      </c>
      <c r="AI13" s="77">
        <v>460</v>
      </c>
      <c r="AJ13" s="77" t="s">
        <v>586</v>
      </c>
      <c r="AK13" s="77" t="s">
        <v>63</v>
      </c>
      <c r="AL13" s="77">
        <v>423</v>
      </c>
      <c r="AM13" s="77" t="s">
        <v>61</v>
      </c>
      <c r="AN13" s="77">
        <v>50101</v>
      </c>
      <c r="AO13" s="77">
        <v>175</v>
      </c>
      <c r="AP13" s="77">
        <v>341</v>
      </c>
      <c r="AQ13" s="77">
        <v>384</v>
      </c>
      <c r="AR13" s="77">
        <v>312</v>
      </c>
      <c r="AS13" s="77">
        <v>329</v>
      </c>
      <c r="AT13" s="77">
        <v>648</v>
      </c>
      <c r="AU13" s="77">
        <v>144</v>
      </c>
      <c r="AV13" s="77">
        <v>307</v>
      </c>
      <c r="AW13" s="77">
        <v>373</v>
      </c>
      <c r="AX13" s="77">
        <v>287</v>
      </c>
      <c r="AY13" s="77">
        <v>319</v>
      </c>
      <c r="AZ13" s="77" t="s">
        <v>597</v>
      </c>
      <c r="BA13" s="77" t="s">
        <v>61</v>
      </c>
      <c r="BB13" s="77">
        <v>60301</v>
      </c>
      <c r="BC13" s="77">
        <v>622</v>
      </c>
      <c r="BD13" s="77">
        <v>859</v>
      </c>
      <c r="BE13" s="77">
        <v>951</v>
      </c>
      <c r="BF13" s="77">
        <v>951</v>
      </c>
      <c r="BG13" s="77"/>
      <c r="BH13" s="77"/>
      <c r="BI13" s="77"/>
      <c r="BJ13" s="77"/>
      <c r="BK13" s="77" t="s">
        <v>61</v>
      </c>
      <c r="BL13" s="77">
        <v>906</v>
      </c>
      <c r="BM13" s="77"/>
      <c r="BN13" s="77">
        <v>826</v>
      </c>
      <c r="BO13" s="77" t="s">
        <v>64</v>
      </c>
      <c r="BP13" s="77" t="s">
        <v>64</v>
      </c>
      <c r="BQ13" s="77">
        <v>214</v>
      </c>
      <c r="BR13" s="77" t="s">
        <v>95</v>
      </c>
      <c r="BS13" s="77">
        <v>213</v>
      </c>
      <c r="BT13" s="77">
        <v>213</v>
      </c>
      <c r="BU13" s="77" t="s">
        <v>65</v>
      </c>
      <c r="BV13" s="77">
        <v>100502</v>
      </c>
      <c r="BW13" s="77">
        <v>273</v>
      </c>
      <c r="BX13" s="77" t="s">
        <v>258</v>
      </c>
      <c r="BY13" s="77">
        <v>110301</v>
      </c>
      <c r="BZ13" s="79">
        <v>207</v>
      </c>
      <c r="CA13" s="79"/>
      <c r="CB13" s="79"/>
      <c r="CC13" s="77" t="s">
        <v>67</v>
      </c>
      <c r="CD13" s="80" t="s">
        <v>200</v>
      </c>
      <c r="CE13" s="80" t="s">
        <v>201</v>
      </c>
      <c r="CF13" s="80" t="s">
        <v>202</v>
      </c>
      <c r="CG13" s="80" t="s">
        <v>203</v>
      </c>
      <c r="CH13" s="80" t="s">
        <v>204</v>
      </c>
      <c r="CI13" s="80" t="s">
        <v>205</v>
      </c>
      <c r="CJ13" s="80" t="s">
        <v>600</v>
      </c>
      <c r="CK13" s="80" t="s">
        <v>601</v>
      </c>
      <c r="CL13" s="77" t="s">
        <v>206</v>
      </c>
      <c r="CM13" s="77" t="s">
        <v>207</v>
      </c>
      <c r="CN13" s="77" t="s">
        <v>208</v>
      </c>
      <c r="CO13" s="77"/>
      <c r="CP13" s="77"/>
      <c r="CQ13" s="77"/>
      <c r="CR13" s="77"/>
      <c r="CS13" s="77"/>
      <c r="CT13" s="77"/>
      <c r="CU13" s="77"/>
      <c r="CV13" s="77"/>
      <c r="CW13" s="77"/>
      <c r="CX13" s="77"/>
    </row>
    <row r="14" spans="1:102" ht="13.5">
      <c r="A14" s="117">
        <v>12</v>
      </c>
      <c r="B14" s="118">
        <v>210</v>
      </c>
      <c r="C14" s="77">
        <v>21</v>
      </c>
      <c r="D14" s="77" t="s">
        <v>209</v>
      </c>
      <c r="E14" s="77" t="s">
        <v>61</v>
      </c>
      <c r="F14" s="78">
        <v>10103</v>
      </c>
      <c r="G14" s="77">
        <v>307</v>
      </c>
      <c r="H14" s="77">
        <v>396</v>
      </c>
      <c r="I14" s="77">
        <v>380</v>
      </c>
      <c r="J14" s="77">
        <v>295</v>
      </c>
      <c r="K14" s="77">
        <v>648</v>
      </c>
      <c r="L14" s="77">
        <v>648</v>
      </c>
      <c r="M14" s="77" t="s">
        <v>61</v>
      </c>
      <c r="N14" s="77">
        <v>307</v>
      </c>
      <c r="O14" s="77">
        <v>396</v>
      </c>
      <c r="P14" s="77">
        <v>380</v>
      </c>
      <c r="Q14" s="77">
        <v>295</v>
      </c>
      <c r="R14" s="77">
        <v>648</v>
      </c>
      <c r="S14" s="77">
        <v>648</v>
      </c>
      <c r="T14" s="77" t="s">
        <v>61</v>
      </c>
      <c r="U14" s="77" t="s">
        <v>61</v>
      </c>
      <c r="V14" s="77">
        <v>157</v>
      </c>
      <c r="W14" s="77" t="s">
        <v>61</v>
      </c>
      <c r="X14" s="78">
        <v>30301</v>
      </c>
      <c r="Y14" s="81">
        <v>540</v>
      </c>
      <c r="Z14" s="102">
        <v>815</v>
      </c>
      <c r="AA14" s="81">
        <v>299</v>
      </c>
      <c r="AB14" s="81">
        <v>408</v>
      </c>
      <c r="AC14" s="78"/>
      <c r="AD14" s="77">
        <v>815</v>
      </c>
      <c r="AE14" s="77">
        <v>349</v>
      </c>
      <c r="AF14" s="77">
        <v>295</v>
      </c>
      <c r="AG14" s="77" t="s">
        <v>62</v>
      </c>
      <c r="AH14" s="78">
        <v>40402</v>
      </c>
      <c r="AI14" s="77">
        <v>460</v>
      </c>
      <c r="AJ14" s="77" t="s">
        <v>586</v>
      </c>
      <c r="AK14" s="77" t="s">
        <v>63</v>
      </c>
      <c r="AL14" s="77">
        <v>423</v>
      </c>
      <c r="AM14" s="77" t="s">
        <v>61</v>
      </c>
      <c r="AN14" s="77">
        <v>50101</v>
      </c>
      <c r="AO14" s="77">
        <v>175</v>
      </c>
      <c r="AP14" s="77">
        <v>341</v>
      </c>
      <c r="AQ14" s="77">
        <v>384</v>
      </c>
      <c r="AR14" s="77">
        <v>312</v>
      </c>
      <c r="AS14" s="77">
        <v>329</v>
      </c>
      <c r="AT14" s="77">
        <v>648</v>
      </c>
      <c r="AU14" s="77">
        <v>144</v>
      </c>
      <c r="AV14" s="77">
        <v>307</v>
      </c>
      <c r="AW14" s="77">
        <v>373</v>
      </c>
      <c r="AX14" s="77">
        <v>287</v>
      </c>
      <c r="AY14" s="77">
        <v>319</v>
      </c>
      <c r="AZ14" s="77" t="s">
        <v>602</v>
      </c>
      <c r="BA14" s="77" t="s">
        <v>61</v>
      </c>
      <c r="BB14" s="77">
        <v>60301</v>
      </c>
      <c r="BC14" s="77">
        <v>622</v>
      </c>
      <c r="BD14" s="77">
        <v>859</v>
      </c>
      <c r="BE14" s="77">
        <v>951</v>
      </c>
      <c r="BF14" s="77">
        <v>951</v>
      </c>
      <c r="BG14" s="77"/>
      <c r="BH14" s="77"/>
      <c r="BI14" s="77"/>
      <c r="BJ14" s="77"/>
      <c r="BK14" s="77" t="s">
        <v>61</v>
      </c>
      <c r="BL14" s="77">
        <v>906</v>
      </c>
      <c r="BM14" s="77"/>
      <c r="BN14" s="77">
        <v>826</v>
      </c>
      <c r="BO14" s="77" t="s">
        <v>64</v>
      </c>
      <c r="BP14" s="77" t="s">
        <v>64</v>
      </c>
      <c r="BQ14" s="77">
        <v>214</v>
      </c>
      <c r="BR14" s="77" t="s">
        <v>95</v>
      </c>
      <c r="BS14" s="77">
        <v>213</v>
      </c>
      <c r="BT14" s="77">
        <v>213</v>
      </c>
      <c r="BU14" s="77" t="s">
        <v>65</v>
      </c>
      <c r="BV14" s="77">
        <v>100502</v>
      </c>
      <c r="BW14" s="77">
        <v>273</v>
      </c>
      <c r="BX14" s="77" t="s">
        <v>258</v>
      </c>
      <c r="BY14" s="77">
        <v>110301</v>
      </c>
      <c r="BZ14" s="79">
        <v>207</v>
      </c>
      <c r="CA14" s="79"/>
      <c r="CB14" s="79"/>
      <c r="CC14" s="77" t="s">
        <v>67</v>
      </c>
      <c r="CD14" s="80" t="s">
        <v>210</v>
      </c>
      <c r="CE14" s="80" t="s">
        <v>211</v>
      </c>
      <c r="CF14" s="80" t="s">
        <v>212</v>
      </c>
      <c r="CG14" s="80" t="s">
        <v>213</v>
      </c>
      <c r="CH14" s="80" t="s">
        <v>214</v>
      </c>
      <c r="CI14" s="80" t="s">
        <v>215</v>
      </c>
      <c r="CJ14" s="80"/>
      <c r="CK14" s="80"/>
      <c r="CL14" s="80"/>
      <c r="CM14" s="80"/>
      <c r="CN14" s="80"/>
      <c r="CO14" s="80"/>
      <c r="CP14" s="80"/>
      <c r="CQ14" s="80"/>
      <c r="CR14" s="77"/>
      <c r="CS14" s="80"/>
      <c r="CT14" s="77"/>
      <c r="CU14" s="77"/>
      <c r="CV14" s="77"/>
      <c r="CW14" s="77"/>
      <c r="CX14" s="77"/>
    </row>
    <row r="15" spans="1:102" ht="13.5">
      <c r="A15" s="117">
        <v>13</v>
      </c>
      <c r="B15" s="118">
        <v>220</v>
      </c>
      <c r="C15" s="143">
        <v>22</v>
      </c>
      <c r="D15" s="77" t="s">
        <v>216</v>
      </c>
      <c r="E15" s="77" t="s">
        <v>61</v>
      </c>
      <c r="F15" s="78">
        <v>10103</v>
      </c>
      <c r="G15" s="77">
        <v>307</v>
      </c>
      <c r="H15" s="77">
        <v>396</v>
      </c>
      <c r="I15" s="77">
        <v>380</v>
      </c>
      <c r="J15" s="77">
        <v>295</v>
      </c>
      <c r="K15" s="77">
        <v>648</v>
      </c>
      <c r="L15" s="77">
        <v>648</v>
      </c>
      <c r="M15" s="77" t="s">
        <v>61</v>
      </c>
      <c r="N15" s="77">
        <v>307</v>
      </c>
      <c r="O15" s="77">
        <v>396</v>
      </c>
      <c r="P15" s="77">
        <v>380</v>
      </c>
      <c r="Q15" s="77">
        <v>295</v>
      </c>
      <c r="R15" s="77">
        <v>648</v>
      </c>
      <c r="S15" s="77">
        <v>648</v>
      </c>
      <c r="T15" s="77" t="s">
        <v>61</v>
      </c>
      <c r="U15" s="77" t="s">
        <v>61</v>
      </c>
      <c r="V15" s="77">
        <v>157</v>
      </c>
      <c r="W15" s="77" t="s">
        <v>61</v>
      </c>
      <c r="X15" s="78">
        <v>30301</v>
      </c>
      <c r="Y15" s="81">
        <v>540</v>
      </c>
      <c r="Z15" s="102">
        <v>815</v>
      </c>
      <c r="AA15" s="81">
        <v>299</v>
      </c>
      <c r="AB15" s="81">
        <v>408</v>
      </c>
      <c r="AC15" s="78"/>
      <c r="AD15" s="77">
        <v>815</v>
      </c>
      <c r="AE15" s="77">
        <v>349</v>
      </c>
      <c r="AF15" s="77">
        <v>295</v>
      </c>
      <c r="AG15" s="77" t="s">
        <v>62</v>
      </c>
      <c r="AH15" s="78">
        <v>40402</v>
      </c>
      <c r="AI15" s="77">
        <v>460</v>
      </c>
      <c r="AJ15" s="77" t="s">
        <v>586</v>
      </c>
      <c r="AK15" s="77" t="s">
        <v>63</v>
      </c>
      <c r="AL15" s="77">
        <v>423</v>
      </c>
      <c r="AM15" s="77" t="s">
        <v>61</v>
      </c>
      <c r="AN15" s="77">
        <v>50101</v>
      </c>
      <c r="AO15" s="77">
        <v>175</v>
      </c>
      <c r="AP15" s="77">
        <v>341</v>
      </c>
      <c r="AQ15" s="77">
        <v>384</v>
      </c>
      <c r="AR15" s="77">
        <v>312</v>
      </c>
      <c r="AS15" s="77">
        <v>329</v>
      </c>
      <c r="AT15" s="77">
        <v>648</v>
      </c>
      <c r="AU15" s="77">
        <v>144</v>
      </c>
      <c r="AV15" s="77">
        <v>307</v>
      </c>
      <c r="AW15" s="77">
        <v>373</v>
      </c>
      <c r="AX15" s="77">
        <v>287</v>
      </c>
      <c r="AY15" s="77">
        <v>319</v>
      </c>
      <c r="AZ15" s="77" t="s">
        <v>602</v>
      </c>
      <c r="BA15" s="77" t="s">
        <v>61</v>
      </c>
      <c r="BB15" s="77">
        <v>60301</v>
      </c>
      <c r="BC15" s="77">
        <v>622</v>
      </c>
      <c r="BD15" s="77">
        <v>859</v>
      </c>
      <c r="BE15" s="77">
        <v>951</v>
      </c>
      <c r="BF15" s="77">
        <v>951</v>
      </c>
      <c r="BG15" s="77"/>
      <c r="BH15" s="77"/>
      <c r="BI15" s="77"/>
      <c r="BJ15" s="77"/>
      <c r="BK15" s="77" t="s">
        <v>61</v>
      </c>
      <c r="BL15" s="77">
        <v>906</v>
      </c>
      <c r="BM15" s="77"/>
      <c r="BN15" s="77">
        <v>826</v>
      </c>
      <c r="BO15" s="77" t="s">
        <v>64</v>
      </c>
      <c r="BP15" s="77" t="s">
        <v>64</v>
      </c>
      <c r="BQ15" s="77">
        <v>214</v>
      </c>
      <c r="BR15" s="77" t="s">
        <v>95</v>
      </c>
      <c r="BS15" s="77">
        <v>213</v>
      </c>
      <c r="BT15" s="77">
        <v>213</v>
      </c>
      <c r="BU15" s="77" t="s">
        <v>65</v>
      </c>
      <c r="BV15" s="77">
        <v>100502</v>
      </c>
      <c r="BW15" s="77">
        <v>273</v>
      </c>
      <c r="BX15" s="77" t="s">
        <v>258</v>
      </c>
      <c r="BY15" s="77">
        <v>110301</v>
      </c>
      <c r="BZ15" s="79">
        <v>207</v>
      </c>
      <c r="CA15" s="79"/>
      <c r="CB15" s="79"/>
      <c r="CC15" s="77" t="s">
        <v>67</v>
      </c>
      <c r="CD15" s="80" t="s">
        <v>217</v>
      </c>
      <c r="CE15" s="80" t="s">
        <v>218</v>
      </c>
      <c r="CF15" s="80" t="s">
        <v>219</v>
      </c>
      <c r="CG15" s="80" t="s">
        <v>220</v>
      </c>
      <c r="CH15" s="80" t="s">
        <v>119</v>
      </c>
      <c r="CI15" s="77" t="s">
        <v>221</v>
      </c>
      <c r="CJ15" s="77" t="s">
        <v>222</v>
      </c>
      <c r="CK15" s="77" t="s">
        <v>223</v>
      </c>
      <c r="CL15" s="77" t="s">
        <v>224</v>
      </c>
      <c r="CM15" s="77" t="s">
        <v>225</v>
      </c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</row>
    <row r="16" spans="1:102" ht="13.5">
      <c r="A16" s="117">
        <v>14</v>
      </c>
      <c r="B16" s="118">
        <v>221</v>
      </c>
      <c r="C16" s="143">
        <v>22</v>
      </c>
      <c r="D16" s="77" t="s">
        <v>216</v>
      </c>
      <c r="E16" s="77" t="s">
        <v>93</v>
      </c>
      <c r="F16" s="78">
        <v>10111</v>
      </c>
      <c r="G16" s="77">
        <v>343</v>
      </c>
      <c r="H16" s="77">
        <v>399</v>
      </c>
      <c r="I16" s="77">
        <v>403</v>
      </c>
      <c r="J16" s="77">
        <v>331</v>
      </c>
      <c r="K16" s="77">
        <v>648</v>
      </c>
      <c r="L16" s="77">
        <v>648</v>
      </c>
      <c r="M16" s="77" t="s">
        <v>258</v>
      </c>
      <c r="N16" s="77">
        <v>307</v>
      </c>
      <c r="O16" s="77">
        <v>396</v>
      </c>
      <c r="P16" s="77">
        <v>380</v>
      </c>
      <c r="Q16" s="77">
        <v>295</v>
      </c>
      <c r="R16" s="77">
        <v>648</v>
      </c>
      <c r="S16" s="77">
        <v>648</v>
      </c>
      <c r="T16" s="77" t="s">
        <v>93</v>
      </c>
      <c r="U16" s="77" t="s">
        <v>93</v>
      </c>
      <c r="V16" s="77">
        <v>157</v>
      </c>
      <c r="W16" s="77" t="s">
        <v>63</v>
      </c>
      <c r="X16" s="78">
        <v>30301</v>
      </c>
      <c r="Y16" s="81" t="s">
        <v>63</v>
      </c>
      <c r="Z16" s="102" t="s">
        <v>63</v>
      </c>
      <c r="AA16" s="81" t="s">
        <v>63</v>
      </c>
      <c r="AB16" s="81" t="s">
        <v>63</v>
      </c>
      <c r="AC16" s="78"/>
      <c r="AD16" s="77" t="s">
        <v>63</v>
      </c>
      <c r="AE16" s="77" t="s">
        <v>63</v>
      </c>
      <c r="AF16" s="77" t="s">
        <v>63</v>
      </c>
      <c r="AG16" s="77" t="s">
        <v>603</v>
      </c>
      <c r="AH16" s="78">
        <v>40402</v>
      </c>
      <c r="AI16" s="77">
        <v>460</v>
      </c>
      <c r="AJ16" s="77" t="s">
        <v>63</v>
      </c>
      <c r="AK16" s="77" t="s">
        <v>63</v>
      </c>
      <c r="AL16" s="77" t="s">
        <v>63</v>
      </c>
      <c r="AM16" s="77" t="s">
        <v>63</v>
      </c>
      <c r="AN16" s="77">
        <v>50101</v>
      </c>
      <c r="AO16" s="77" t="s">
        <v>63</v>
      </c>
      <c r="AP16" s="77" t="s">
        <v>63</v>
      </c>
      <c r="AQ16" s="77" t="s">
        <v>63</v>
      </c>
      <c r="AR16" s="77" t="s">
        <v>63</v>
      </c>
      <c r="AS16" s="77" t="s">
        <v>63</v>
      </c>
      <c r="AT16" s="77" t="s">
        <v>63</v>
      </c>
      <c r="AU16" s="77" t="s">
        <v>63</v>
      </c>
      <c r="AV16" s="77" t="s">
        <v>63</v>
      </c>
      <c r="AW16" s="77" t="s">
        <v>63</v>
      </c>
      <c r="AX16" s="77" t="s">
        <v>63</v>
      </c>
      <c r="AY16" s="77" t="s">
        <v>63</v>
      </c>
      <c r="AZ16" s="77" t="s">
        <v>63</v>
      </c>
      <c r="BA16" s="77" t="s">
        <v>63</v>
      </c>
      <c r="BB16" s="77">
        <v>60301</v>
      </c>
      <c r="BC16" s="77" t="s">
        <v>63</v>
      </c>
      <c r="BD16" s="77" t="s">
        <v>63</v>
      </c>
      <c r="BE16" s="77" t="s">
        <v>63</v>
      </c>
      <c r="BF16" s="77" t="s">
        <v>63</v>
      </c>
      <c r="BG16" s="77"/>
      <c r="BH16" s="77" t="s">
        <v>63</v>
      </c>
      <c r="BI16" s="77" t="s">
        <v>63</v>
      </c>
      <c r="BJ16" s="77" t="s">
        <v>63</v>
      </c>
      <c r="BK16" s="77" t="s">
        <v>63</v>
      </c>
      <c r="BL16" s="77" t="s">
        <v>63</v>
      </c>
      <c r="BM16" s="77"/>
      <c r="BN16" s="77" t="s">
        <v>63</v>
      </c>
      <c r="BO16" s="77" t="s">
        <v>63</v>
      </c>
      <c r="BP16" s="77" t="s">
        <v>63</v>
      </c>
      <c r="BQ16" s="77" t="s">
        <v>63</v>
      </c>
      <c r="BR16" s="77" t="s">
        <v>95</v>
      </c>
      <c r="BS16" s="77">
        <v>213</v>
      </c>
      <c r="BT16" s="77">
        <v>213</v>
      </c>
      <c r="BU16" s="77" t="s">
        <v>61</v>
      </c>
      <c r="BV16" s="77">
        <v>100501</v>
      </c>
      <c r="BW16" s="77">
        <v>273</v>
      </c>
      <c r="BX16" s="77" t="s">
        <v>61</v>
      </c>
      <c r="BY16" s="77">
        <v>110301</v>
      </c>
      <c r="BZ16" s="79">
        <v>207</v>
      </c>
      <c r="CA16" s="79"/>
      <c r="CB16" s="79"/>
      <c r="CC16" s="77" t="s">
        <v>564</v>
      </c>
      <c r="CD16" s="80" t="s">
        <v>223</v>
      </c>
      <c r="CE16" s="80" t="s">
        <v>224</v>
      </c>
      <c r="CF16" s="80" t="s">
        <v>225</v>
      </c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77"/>
      <c r="CV16" s="77"/>
      <c r="CW16" s="77"/>
      <c r="CX16" s="77"/>
    </row>
    <row r="17" spans="1:102" ht="13.5">
      <c r="A17" s="117">
        <v>15</v>
      </c>
      <c r="B17" s="118">
        <v>250</v>
      </c>
      <c r="C17" s="80">
        <v>25</v>
      </c>
      <c r="D17" s="77" t="s">
        <v>226</v>
      </c>
      <c r="E17" s="77" t="s">
        <v>61</v>
      </c>
      <c r="F17" s="78">
        <v>10103</v>
      </c>
      <c r="G17" s="77">
        <v>307</v>
      </c>
      <c r="H17" s="77">
        <v>396</v>
      </c>
      <c r="I17" s="77">
        <v>380</v>
      </c>
      <c r="J17" s="77">
        <v>295</v>
      </c>
      <c r="K17" s="77">
        <v>648</v>
      </c>
      <c r="L17" s="77">
        <v>648</v>
      </c>
      <c r="M17" s="77" t="s">
        <v>61</v>
      </c>
      <c r="N17" s="77">
        <v>307</v>
      </c>
      <c r="O17" s="77">
        <v>396</v>
      </c>
      <c r="P17" s="77">
        <v>380</v>
      </c>
      <c r="Q17" s="77">
        <v>295</v>
      </c>
      <c r="R17" s="77">
        <v>648</v>
      </c>
      <c r="S17" s="77">
        <v>648</v>
      </c>
      <c r="T17" s="77" t="s">
        <v>61</v>
      </c>
      <c r="U17" s="77" t="s">
        <v>61</v>
      </c>
      <c r="V17" s="77">
        <v>157</v>
      </c>
      <c r="W17" s="77" t="s">
        <v>61</v>
      </c>
      <c r="X17" s="78">
        <v>30301</v>
      </c>
      <c r="Y17" s="81">
        <v>540</v>
      </c>
      <c r="Z17" s="102">
        <v>815</v>
      </c>
      <c r="AA17" s="81">
        <v>299</v>
      </c>
      <c r="AB17" s="81">
        <v>408</v>
      </c>
      <c r="AC17" s="78"/>
      <c r="AD17" s="77">
        <v>815</v>
      </c>
      <c r="AE17" s="77">
        <v>349</v>
      </c>
      <c r="AF17" s="77">
        <v>295</v>
      </c>
      <c r="AG17" s="77" t="s">
        <v>62</v>
      </c>
      <c r="AH17" s="78">
        <v>40402</v>
      </c>
      <c r="AI17" s="77">
        <v>460</v>
      </c>
      <c r="AJ17" s="77" t="s">
        <v>586</v>
      </c>
      <c r="AK17" s="77" t="s">
        <v>63</v>
      </c>
      <c r="AL17" s="77">
        <v>423</v>
      </c>
      <c r="AM17" s="77" t="s">
        <v>61</v>
      </c>
      <c r="AN17" s="77">
        <v>50101</v>
      </c>
      <c r="AO17" s="77">
        <v>175</v>
      </c>
      <c r="AP17" s="77">
        <v>341</v>
      </c>
      <c r="AQ17" s="77">
        <v>384</v>
      </c>
      <c r="AR17" s="77">
        <v>312</v>
      </c>
      <c r="AS17" s="77">
        <v>329</v>
      </c>
      <c r="AT17" s="77">
        <v>648</v>
      </c>
      <c r="AU17" s="77">
        <v>144</v>
      </c>
      <c r="AV17" s="77">
        <v>307</v>
      </c>
      <c r="AW17" s="77">
        <v>373</v>
      </c>
      <c r="AX17" s="77">
        <v>287</v>
      </c>
      <c r="AY17" s="77">
        <v>319</v>
      </c>
      <c r="AZ17" s="77" t="s">
        <v>604</v>
      </c>
      <c r="BA17" s="77" t="s">
        <v>61</v>
      </c>
      <c r="BB17" s="77">
        <v>60301</v>
      </c>
      <c r="BC17" s="77">
        <v>622</v>
      </c>
      <c r="BD17" s="77">
        <v>859</v>
      </c>
      <c r="BE17" s="77">
        <v>951</v>
      </c>
      <c r="BF17" s="77">
        <v>951</v>
      </c>
      <c r="BG17" s="77"/>
      <c r="BH17" s="77"/>
      <c r="BI17" s="77"/>
      <c r="BJ17" s="77"/>
      <c r="BK17" s="77" t="s">
        <v>61</v>
      </c>
      <c r="BL17" s="77">
        <v>906</v>
      </c>
      <c r="BM17" s="77"/>
      <c r="BN17" s="77">
        <v>826</v>
      </c>
      <c r="BO17" s="77" t="s">
        <v>64</v>
      </c>
      <c r="BP17" s="77" t="s">
        <v>64</v>
      </c>
      <c r="BQ17" s="77">
        <v>214</v>
      </c>
      <c r="BR17" s="77" t="s">
        <v>95</v>
      </c>
      <c r="BS17" s="77">
        <v>213</v>
      </c>
      <c r="BT17" s="77">
        <v>213</v>
      </c>
      <c r="BU17" s="77" t="s">
        <v>65</v>
      </c>
      <c r="BV17" s="77">
        <v>100502</v>
      </c>
      <c r="BW17" s="77">
        <v>273</v>
      </c>
      <c r="BX17" s="77" t="s">
        <v>258</v>
      </c>
      <c r="BY17" s="77">
        <v>110301</v>
      </c>
      <c r="BZ17" s="79">
        <v>207</v>
      </c>
      <c r="CA17" s="79"/>
      <c r="CB17" s="79"/>
      <c r="CC17" s="80" t="s">
        <v>67</v>
      </c>
      <c r="CD17" s="80" t="s">
        <v>227</v>
      </c>
      <c r="CE17" s="80" t="s">
        <v>228</v>
      </c>
      <c r="CF17" s="80" t="s">
        <v>229</v>
      </c>
      <c r="CG17" s="80" t="s">
        <v>230</v>
      </c>
      <c r="CH17" s="77" t="s">
        <v>231</v>
      </c>
      <c r="CI17" s="77" t="s">
        <v>232</v>
      </c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</row>
    <row r="18" spans="1:102" ht="13.5">
      <c r="A18" s="117">
        <v>16</v>
      </c>
      <c r="B18" s="118">
        <v>260</v>
      </c>
      <c r="C18" s="77">
        <v>26</v>
      </c>
      <c r="D18" s="77" t="s">
        <v>233</v>
      </c>
      <c r="E18" s="77" t="s">
        <v>61</v>
      </c>
      <c r="F18" s="78">
        <v>10103</v>
      </c>
      <c r="G18" s="77">
        <v>307</v>
      </c>
      <c r="H18" s="77">
        <v>396</v>
      </c>
      <c r="I18" s="77">
        <v>380</v>
      </c>
      <c r="J18" s="77">
        <v>295</v>
      </c>
      <c r="K18" s="77">
        <v>648</v>
      </c>
      <c r="L18" s="77">
        <v>648</v>
      </c>
      <c r="M18" s="77" t="s">
        <v>61</v>
      </c>
      <c r="N18" s="77">
        <v>307</v>
      </c>
      <c r="O18" s="77">
        <v>396</v>
      </c>
      <c r="P18" s="77">
        <v>380</v>
      </c>
      <c r="Q18" s="77">
        <v>295</v>
      </c>
      <c r="R18" s="77">
        <v>648</v>
      </c>
      <c r="S18" s="77">
        <v>648</v>
      </c>
      <c r="T18" s="77" t="s">
        <v>61</v>
      </c>
      <c r="U18" s="77" t="s">
        <v>61</v>
      </c>
      <c r="V18" s="77">
        <v>157</v>
      </c>
      <c r="W18" s="77" t="s">
        <v>61</v>
      </c>
      <c r="X18" s="78">
        <v>30301</v>
      </c>
      <c r="Y18" s="81">
        <v>540</v>
      </c>
      <c r="Z18" s="102">
        <v>815</v>
      </c>
      <c r="AA18" s="81">
        <v>299</v>
      </c>
      <c r="AB18" s="81">
        <v>408</v>
      </c>
      <c r="AC18" s="78"/>
      <c r="AD18" s="77">
        <v>815</v>
      </c>
      <c r="AE18" s="77">
        <v>349</v>
      </c>
      <c r="AF18" s="77">
        <v>295</v>
      </c>
      <c r="AG18" s="77" t="s">
        <v>62</v>
      </c>
      <c r="AH18" s="78">
        <v>40402</v>
      </c>
      <c r="AI18" s="77">
        <v>460</v>
      </c>
      <c r="AJ18" s="77" t="s">
        <v>586</v>
      </c>
      <c r="AK18" s="77" t="s">
        <v>63</v>
      </c>
      <c r="AL18" s="77">
        <v>423</v>
      </c>
      <c r="AM18" s="77" t="s">
        <v>61</v>
      </c>
      <c r="AN18" s="77">
        <v>50101</v>
      </c>
      <c r="AO18" s="77">
        <v>175</v>
      </c>
      <c r="AP18" s="77">
        <v>341</v>
      </c>
      <c r="AQ18" s="77">
        <v>384</v>
      </c>
      <c r="AR18" s="77">
        <v>312</v>
      </c>
      <c r="AS18" s="77">
        <v>329</v>
      </c>
      <c r="AT18" s="77">
        <v>648</v>
      </c>
      <c r="AU18" s="77">
        <v>144</v>
      </c>
      <c r="AV18" s="77">
        <v>307</v>
      </c>
      <c r="AW18" s="77">
        <v>373</v>
      </c>
      <c r="AX18" s="77">
        <v>287</v>
      </c>
      <c r="AY18" s="77">
        <v>319</v>
      </c>
      <c r="AZ18" s="77" t="s">
        <v>604</v>
      </c>
      <c r="BA18" s="77" t="s">
        <v>61</v>
      </c>
      <c r="BB18" s="77">
        <v>60301</v>
      </c>
      <c r="BC18" s="77">
        <v>622</v>
      </c>
      <c r="BD18" s="77">
        <v>859</v>
      </c>
      <c r="BE18" s="77">
        <v>951</v>
      </c>
      <c r="BF18" s="77">
        <v>951</v>
      </c>
      <c r="BG18" s="77"/>
      <c r="BH18" s="77"/>
      <c r="BI18" s="77"/>
      <c r="BJ18" s="77"/>
      <c r="BK18" s="77" t="s">
        <v>61</v>
      </c>
      <c r="BL18" s="77">
        <v>906</v>
      </c>
      <c r="BM18" s="77"/>
      <c r="BN18" s="77">
        <v>826</v>
      </c>
      <c r="BO18" s="77" t="s">
        <v>64</v>
      </c>
      <c r="BP18" s="77" t="s">
        <v>64</v>
      </c>
      <c r="BQ18" s="77">
        <v>214</v>
      </c>
      <c r="BR18" s="77" t="s">
        <v>95</v>
      </c>
      <c r="BS18" s="77">
        <v>213</v>
      </c>
      <c r="BT18" s="77">
        <v>213</v>
      </c>
      <c r="BU18" s="77" t="s">
        <v>65</v>
      </c>
      <c r="BV18" s="77">
        <v>100502</v>
      </c>
      <c r="BW18" s="77">
        <v>273</v>
      </c>
      <c r="BX18" s="77" t="s">
        <v>258</v>
      </c>
      <c r="BY18" s="77">
        <v>110301</v>
      </c>
      <c r="BZ18" s="79">
        <v>207</v>
      </c>
      <c r="CA18" s="79"/>
      <c r="CB18" s="79"/>
      <c r="CC18" s="77" t="s">
        <v>67</v>
      </c>
      <c r="CD18" s="80" t="s">
        <v>234</v>
      </c>
      <c r="CE18" s="80" t="s">
        <v>235</v>
      </c>
      <c r="CF18" s="80" t="s">
        <v>236</v>
      </c>
      <c r="CG18" s="80" t="s">
        <v>237</v>
      </c>
      <c r="CH18" s="80" t="s">
        <v>238</v>
      </c>
      <c r="CI18" s="80" t="s">
        <v>239</v>
      </c>
      <c r="CJ18" s="77" t="s">
        <v>240</v>
      </c>
      <c r="CK18" s="77" t="s">
        <v>241</v>
      </c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</row>
    <row r="19" spans="1:102" ht="13.5">
      <c r="A19" s="117">
        <v>17</v>
      </c>
      <c r="B19" s="118">
        <v>270</v>
      </c>
      <c r="C19" s="80">
        <v>27</v>
      </c>
      <c r="D19" s="77" t="s">
        <v>242</v>
      </c>
      <c r="E19" s="77" t="s">
        <v>61</v>
      </c>
      <c r="F19" s="78">
        <v>10103</v>
      </c>
      <c r="G19" s="77">
        <v>307</v>
      </c>
      <c r="H19" s="77">
        <v>396</v>
      </c>
      <c r="I19" s="77">
        <v>380</v>
      </c>
      <c r="J19" s="77">
        <v>295</v>
      </c>
      <c r="K19" s="77">
        <v>648</v>
      </c>
      <c r="L19" s="77">
        <v>648</v>
      </c>
      <c r="M19" s="77" t="s">
        <v>61</v>
      </c>
      <c r="N19" s="77">
        <v>307</v>
      </c>
      <c r="O19" s="77">
        <v>396</v>
      </c>
      <c r="P19" s="77">
        <v>380</v>
      </c>
      <c r="Q19" s="77">
        <v>295</v>
      </c>
      <c r="R19" s="77">
        <v>648</v>
      </c>
      <c r="S19" s="77">
        <v>648</v>
      </c>
      <c r="T19" s="77" t="s">
        <v>61</v>
      </c>
      <c r="U19" s="77" t="s">
        <v>61</v>
      </c>
      <c r="V19" s="77">
        <v>157</v>
      </c>
      <c r="W19" s="77" t="s">
        <v>61</v>
      </c>
      <c r="X19" s="78">
        <v>30301</v>
      </c>
      <c r="Y19" s="81">
        <v>540</v>
      </c>
      <c r="Z19" s="102">
        <v>815</v>
      </c>
      <c r="AA19" s="81">
        <v>299</v>
      </c>
      <c r="AB19" s="81">
        <v>408</v>
      </c>
      <c r="AC19" s="78"/>
      <c r="AD19" s="77">
        <v>815</v>
      </c>
      <c r="AE19" s="77">
        <v>349</v>
      </c>
      <c r="AF19" s="77">
        <v>295</v>
      </c>
      <c r="AG19" s="77" t="s">
        <v>62</v>
      </c>
      <c r="AH19" s="78">
        <v>40402</v>
      </c>
      <c r="AI19" s="77">
        <v>460</v>
      </c>
      <c r="AJ19" s="77" t="s">
        <v>586</v>
      </c>
      <c r="AK19" s="77" t="s">
        <v>63</v>
      </c>
      <c r="AL19" s="77">
        <v>423</v>
      </c>
      <c r="AM19" s="77" t="s">
        <v>61</v>
      </c>
      <c r="AN19" s="77">
        <v>50101</v>
      </c>
      <c r="AO19" s="77">
        <v>175</v>
      </c>
      <c r="AP19" s="77">
        <v>341</v>
      </c>
      <c r="AQ19" s="77">
        <v>384</v>
      </c>
      <c r="AR19" s="77">
        <v>312</v>
      </c>
      <c r="AS19" s="77">
        <v>329</v>
      </c>
      <c r="AT19" s="77">
        <v>648</v>
      </c>
      <c r="AU19" s="77">
        <v>144</v>
      </c>
      <c r="AV19" s="77">
        <v>307</v>
      </c>
      <c r="AW19" s="77">
        <v>373</v>
      </c>
      <c r="AX19" s="77">
        <v>287</v>
      </c>
      <c r="AY19" s="77">
        <v>319</v>
      </c>
      <c r="AZ19" s="77" t="s">
        <v>588</v>
      </c>
      <c r="BA19" s="77" t="s">
        <v>61</v>
      </c>
      <c r="BB19" s="77">
        <v>60301</v>
      </c>
      <c r="BC19" s="77">
        <v>622</v>
      </c>
      <c r="BD19" s="77">
        <v>859</v>
      </c>
      <c r="BE19" s="77">
        <v>951</v>
      </c>
      <c r="BF19" s="77">
        <v>951</v>
      </c>
      <c r="BG19" s="77"/>
      <c r="BH19" s="77"/>
      <c r="BI19" s="77"/>
      <c r="BJ19" s="77"/>
      <c r="BK19" s="77" t="s">
        <v>61</v>
      </c>
      <c r="BL19" s="77">
        <v>906</v>
      </c>
      <c r="BM19" s="77"/>
      <c r="BN19" s="77">
        <v>826</v>
      </c>
      <c r="BO19" s="77" t="s">
        <v>64</v>
      </c>
      <c r="BP19" s="77" t="s">
        <v>64</v>
      </c>
      <c r="BQ19" s="77">
        <v>214</v>
      </c>
      <c r="BR19" s="77" t="s">
        <v>95</v>
      </c>
      <c r="BS19" s="77">
        <v>213</v>
      </c>
      <c r="BT19" s="77">
        <v>213</v>
      </c>
      <c r="BU19" s="77" t="s">
        <v>65</v>
      </c>
      <c r="BV19" s="77">
        <v>100502</v>
      </c>
      <c r="BW19" s="77">
        <v>273</v>
      </c>
      <c r="BX19" s="77" t="s">
        <v>258</v>
      </c>
      <c r="BY19" s="77">
        <v>110301</v>
      </c>
      <c r="BZ19" s="79">
        <v>207</v>
      </c>
      <c r="CA19" s="79"/>
      <c r="CB19" s="79"/>
      <c r="CC19" s="77" t="s">
        <v>67</v>
      </c>
      <c r="CD19" s="80" t="s">
        <v>243</v>
      </c>
      <c r="CE19" s="80" t="s">
        <v>244</v>
      </c>
      <c r="CF19" s="80" t="s">
        <v>245</v>
      </c>
      <c r="CG19" s="80" t="s">
        <v>246</v>
      </c>
      <c r="CH19" s="80" t="s">
        <v>247</v>
      </c>
      <c r="CI19" s="80" t="s">
        <v>248</v>
      </c>
      <c r="CJ19" s="80" t="s">
        <v>249</v>
      </c>
      <c r="CK19" s="80" t="s">
        <v>250</v>
      </c>
      <c r="CL19" s="80" t="s">
        <v>251</v>
      </c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</row>
    <row r="20" spans="1:102" ht="13.5">
      <c r="A20" s="117">
        <v>18</v>
      </c>
      <c r="B20" s="118">
        <v>290</v>
      </c>
      <c r="C20" s="143">
        <v>29</v>
      </c>
      <c r="D20" s="77" t="s">
        <v>20</v>
      </c>
      <c r="E20" s="77" t="s">
        <v>61</v>
      </c>
      <c r="F20" s="78">
        <v>10103</v>
      </c>
      <c r="G20" s="77">
        <v>307</v>
      </c>
      <c r="H20" s="77">
        <v>396</v>
      </c>
      <c r="I20" s="77">
        <v>380</v>
      </c>
      <c r="J20" s="77">
        <v>295</v>
      </c>
      <c r="K20" s="77">
        <v>648</v>
      </c>
      <c r="L20" s="77">
        <v>648</v>
      </c>
      <c r="M20" s="77" t="s">
        <v>61</v>
      </c>
      <c r="N20" s="77">
        <v>307</v>
      </c>
      <c r="O20" s="77">
        <v>396</v>
      </c>
      <c r="P20" s="77">
        <v>380</v>
      </c>
      <c r="Q20" s="77">
        <v>295</v>
      </c>
      <c r="R20" s="77">
        <v>648</v>
      </c>
      <c r="S20" s="77">
        <v>648</v>
      </c>
      <c r="T20" s="77" t="s">
        <v>61</v>
      </c>
      <c r="U20" s="77" t="s">
        <v>61</v>
      </c>
      <c r="V20" s="77">
        <v>157</v>
      </c>
      <c r="W20" s="77" t="s">
        <v>61</v>
      </c>
      <c r="X20" s="78">
        <v>30301</v>
      </c>
      <c r="Y20" s="81">
        <v>540</v>
      </c>
      <c r="Z20" s="102">
        <v>815</v>
      </c>
      <c r="AA20" s="81">
        <v>299</v>
      </c>
      <c r="AB20" s="81">
        <v>408</v>
      </c>
      <c r="AC20" s="78"/>
      <c r="AD20" s="77">
        <v>815</v>
      </c>
      <c r="AE20" s="77">
        <v>349</v>
      </c>
      <c r="AF20" s="77">
        <v>295</v>
      </c>
      <c r="AG20" s="77" t="s">
        <v>62</v>
      </c>
      <c r="AH20" s="78">
        <v>40402</v>
      </c>
      <c r="AI20" s="77">
        <v>460</v>
      </c>
      <c r="AJ20" s="77" t="s">
        <v>586</v>
      </c>
      <c r="AK20" s="77" t="s">
        <v>63</v>
      </c>
      <c r="AL20" s="77">
        <v>423</v>
      </c>
      <c r="AM20" s="77" t="s">
        <v>61</v>
      </c>
      <c r="AN20" s="77">
        <v>50101</v>
      </c>
      <c r="AO20" s="77">
        <v>175</v>
      </c>
      <c r="AP20" s="77">
        <v>341</v>
      </c>
      <c r="AQ20" s="77">
        <v>384</v>
      </c>
      <c r="AR20" s="77">
        <v>312</v>
      </c>
      <c r="AS20" s="77">
        <v>329</v>
      </c>
      <c r="AT20" s="77">
        <v>648</v>
      </c>
      <c r="AU20" s="77">
        <v>144</v>
      </c>
      <c r="AV20" s="77">
        <v>307</v>
      </c>
      <c r="AW20" s="77">
        <v>373</v>
      </c>
      <c r="AX20" s="77">
        <v>287</v>
      </c>
      <c r="AY20" s="77">
        <v>319</v>
      </c>
      <c r="AZ20" s="77" t="s">
        <v>597</v>
      </c>
      <c r="BA20" s="77" t="s">
        <v>61</v>
      </c>
      <c r="BB20" s="77">
        <v>60301</v>
      </c>
      <c r="BC20" s="77">
        <v>622</v>
      </c>
      <c r="BD20" s="77">
        <v>859</v>
      </c>
      <c r="BE20" s="77">
        <v>951</v>
      </c>
      <c r="BF20" s="77">
        <v>951</v>
      </c>
      <c r="BG20" s="77"/>
      <c r="BH20" s="77"/>
      <c r="BI20" s="77"/>
      <c r="BJ20" s="77"/>
      <c r="BK20" s="77" t="s">
        <v>61</v>
      </c>
      <c r="BL20" s="77">
        <v>906</v>
      </c>
      <c r="BM20" s="77"/>
      <c r="BN20" s="77">
        <v>826</v>
      </c>
      <c r="BO20" s="77" t="s">
        <v>64</v>
      </c>
      <c r="BP20" s="77" t="s">
        <v>64</v>
      </c>
      <c r="BQ20" s="77">
        <v>214</v>
      </c>
      <c r="BR20" s="77" t="s">
        <v>95</v>
      </c>
      <c r="BS20" s="77">
        <v>213</v>
      </c>
      <c r="BT20" s="77">
        <v>213</v>
      </c>
      <c r="BU20" s="77" t="s">
        <v>65</v>
      </c>
      <c r="BV20" s="77">
        <v>100502</v>
      </c>
      <c r="BW20" s="77">
        <v>273</v>
      </c>
      <c r="BX20" s="77" t="s">
        <v>258</v>
      </c>
      <c r="BY20" s="77">
        <v>110301</v>
      </c>
      <c r="BZ20" s="79">
        <v>207</v>
      </c>
      <c r="CA20" s="79"/>
      <c r="CB20" s="79"/>
      <c r="CC20" s="77" t="s">
        <v>67</v>
      </c>
      <c r="CD20" s="80" t="s">
        <v>252</v>
      </c>
      <c r="CE20" s="80" t="s">
        <v>253</v>
      </c>
      <c r="CF20" s="80"/>
      <c r="CG20" s="80"/>
      <c r="CH20" s="80"/>
      <c r="CI20" s="80"/>
      <c r="CJ20" s="80"/>
      <c r="CK20" s="80"/>
      <c r="CL20" s="80"/>
      <c r="CM20" s="80"/>
      <c r="CN20" s="77"/>
      <c r="CO20" s="77"/>
      <c r="CP20" s="77"/>
      <c r="CQ20" s="80"/>
      <c r="CR20" s="80"/>
      <c r="CS20" s="80"/>
      <c r="CT20" s="80"/>
      <c r="CU20" s="77"/>
      <c r="CV20" s="77"/>
      <c r="CW20" s="77"/>
      <c r="CX20" s="77"/>
    </row>
    <row r="21" spans="1:102" ht="13.5">
      <c r="A21" s="117">
        <v>19</v>
      </c>
      <c r="B21" s="118">
        <v>300</v>
      </c>
      <c r="C21" s="143">
        <v>30</v>
      </c>
      <c r="D21" s="77" t="s">
        <v>254</v>
      </c>
      <c r="E21" s="77" t="s">
        <v>93</v>
      </c>
      <c r="F21" s="78">
        <v>10111</v>
      </c>
      <c r="G21" s="77">
        <v>343</v>
      </c>
      <c r="H21" s="77">
        <v>399</v>
      </c>
      <c r="I21" s="77">
        <v>403</v>
      </c>
      <c r="J21" s="77">
        <v>331</v>
      </c>
      <c r="K21" s="77">
        <v>648</v>
      </c>
      <c r="L21" s="77">
        <v>648</v>
      </c>
      <c r="M21" s="77" t="s">
        <v>93</v>
      </c>
      <c r="N21" s="77">
        <v>343</v>
      </c>
      <c r="O21" s="77">
        <v>399</v>
      </c>
      <c r="P21" s="77">
        <v>403</v>
      </c>
      <c r="Q21" s="77">
        <v>331</v>
      </c>
      <c r="R21" s="77">
        <v>648</v>
      </c>
      <c r="S21" s="77">
        <v>648</v>
      </c>
      <c r="T21" s="77" t="s">
        <v>93</v>
      </c>
      <c r="U21" s="77" t="s">
        <v>93</v>
      </c>
      <c r="V21" s="77">
        <v>157</v>
      </c>
      <c r="W21" s="77" t="s">
        <v>61</v>
      </c>
      <c r="X21" s="78">
        <v>30301</v>
      </c>
      <c r="Y21" s="81">
        <v>540</v>
      </c>
      <c r="Z21" s="102">
        <v>815</v>
      </c>
      <c r="AA21" s="81">
        <v>299</v>
      </c>
      <c r="AB21" s="81">
        <v>408</v>
      </c>
      <c r="AC21" s="78"/>
      <c r="AD21" s="77">
        <v>815</v>
      </c>
      <c r="AE21" s="77">
        <v>349</v>
      </c>
      <c r="AF21" s="77">
        <v>295</v>
      </c>
      <c r="AG21" s="77" t="s">
        <v>62</v>
      </c>
      <c r="AH21" s="78">
        <v>40402</v>
      </c>
      <c r="AI21" s="77">
        <v>460</v>
      </c>
      <c r="AJ21" s="77" t="s">
        <v>586</v>
      </c>
      <c r="AK21" s="77" t="s">
        <v>63</v>
      </c>
      <c r="AL21" s="77">
        <v>423</v>
      </c>
      <c r="AM21" s="77" t="s">
        <v>61</v>
      </c>
      <c r="AN21" s="77">
        <v>50101</v>
      </c>
      <c r="AO21" s="77">
        <v>175</v>
      </c>
      <c r="AP21" s="77">
        <v>341</v>
      </c>
      <c r="AQ21" s="77">
        <v>384</v>
      </c>
      <c r="AR21" s="77">
        <v>312</v>
      </c>
      <c r="AS21" s="77">
        <v>329</v>
      </c>
      <c r="AT21" s="77">
        <v>648</v>
      </c>
      <c r="AU21" s="77">
        <v>144</v>
      </c>
      <c r="AV21" s="77">
        <v>307</v>
      </c>
      <c r="AW21" s="77">
        <v>373</v>
      </c>
      <c r="AX21" s="77">
        <v>287</v>
      </c>
      <c r="AY21" s="77">
        <v>319</v>
      </c>
      <c r="AZ21" s="77" t="s">
        <v>597</v>
      </c>
      <c r="BA21" s="77" t="s">
        <v>61</v>
      </c>
      <c r="BB21" s="77">
        <v>60301</v>
      </c>
      <c r="BC21" s="77">
        <v>622</v>
      </c>
      <c r="BD21" s="77">
        <v>859</v>
      </c>
      <c r="BE21" s="77">
        <v>951</v>
      </c>
      <c r="BF21" s="77">
        <v>951</v>
      </c>
      <c r="BG21" s="77"/>
      <c r="BH21" s="77"/>
      <c r="BI21" s="77"/>
      <c r="BJ21" s="77"/>
      <c r="BK21" s="77" t="s">
        <v>61</v>
      </c>
      <c r="BL21" s="77">
        <v>906</v>
      </c>
      <c r="BM21" s="77"/>
      <c r="BN21" s="77">
        <v>826</v>
      </c>
      <c r="BO21" s="77" t="s">
        <v>64</v>
      </c>
      <c r="BP21" s="77" t="s">
        <v>64</v>
      </c>
      <c r="BQ21" s="77">
        <v>214</v>
      </c>
      <c r="BR21" s="77" t="s">
        <v>65</v>
      </c>
      <c r="BS21" s="77">
        <v>213</v>
      </c>
      <c r="BT21" s="77">
        <v>213</v>
      </c>
      <c r="BU21" s="77" t="s">
        <v>61</v>
      </c>
      <c r="BV21" s="77">
        <v>100501</v>
      </c>
      <c r="BW21" s="77">
        <v>273</v>
      </c>
      <c r="BX21" s="77" t="s">
        <v>66</v>
      </c>
      <c r="BY21" s="77">
        <v>110304</v>
      </c>
      <c r="BZ21" s="79">
        <v>207</v>
      </c>
      <c r="CA21" s="79"/>
      <c r="CB21" s="79"/>
      <c r="CC21" s="77" t="s">
        <v>128</v>
      </c>
      <c r="CD21" s="80" t="s">
        <v>255</v>
      </c>
      <c r="CE21" s="80" t="s">
        <v>256</v>
      </c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</row>
    <row r="22" spans="1:102" ht="13.5">
      <c r="A22" s="117">
        <v>20</v>
      </c>
      <c r="B22" s="118">
        <v>310</v>
      </c>
      <c r="C22" s="143">
        <v>31</v>
      </c>
      <c r="D22" s="77" t="s">
        <v>21</v>
      </c>
      <c r="E22" s="77" t="s">
        <v>93</v>
      </c>
      <c r="F22" s="78">
        <v>10111</v>
      </c>
      <c r="G22" s="77">
        <v>343</v>
      </c>
      <c r="H22" s="77">
        <v>399</v>
      </c>
      <c r="I22" s="77">
        <v>403</v>
      </c>
      <c r="J22" s="77">
        <v>331</v>
      </c>
      <c r="K22" s="77">
        <v>648</v>
      </c>
      <c r="L22" s="77">
        <v>648</v>
      </c>
      <c r="M22" s="77" t="s">
        <v>93</v>
      </c>
      <c r="N22" s="77">
        <v>343</v>
      </c>
      <c r="O22" s="77">
        <v>399</v>
      </c>
      <c r="P22" s="77">
        <v>403</v>
      </c>
      <c r="Q22" s="77">
        <v>331</v>
      </c>
      <c r="R22" s="77">
        <v>648</v>
      </c>
      <c r="S22" s="77">
        <v>648</v>
      </c>
      <c r="T22" s="77" t="s">
        <v>93</v>
      </c>
      <c r="U22" s="77" t="s">
        <v>93</v>
      </c>
      <c r="V22" s="77">
        <v>157</v>
      </c>
      <c r="W22" s="77" t="s">
        <v>61</v>
      </c>
      <c r="X22" s="78">
        <v>30301</v>
      </c>
      <c r="Y22" s="81">
        <v>540</v>
      </c>
      <c r="Z22" s="102">
        <v>815</v>
      </c>
      <c r="AA22" s="81">
        <v>299</v>
      </c>
      <c r="AB22" s="81">
        <v>408</v>
      </c>
      <c r="AC22" s="78"/>
      <c r="AD22" s="77">
        <v>815</v>
      </c>
      <c r="AE22" s="77">
        <v>349</v>
      </c>
      <c r="AF22" s="77">
        <v>295</v>
      </c>
      <c r="AG22" s="77" t="s">
        <v>62</v>
      </c>
      <c r="AH22" s="78">
        <v>40402</v>
      </c>
      <c r="AI22" s="77">
        <v>460</v>
      </c>
      <c r="AJ22" s="77" t="s">
        <v>586</v>
      </c>
      <c r="AK22" s="77" t="s">
        <v>63</v>
      </c>
      <c r="AL22" s="77">
        <v>423</v>
      </c>
      <c r="AM22" s="77" t="s">
        <v>61</v>
      </c>
      <c r="AN22" s="77">
        <v>50101</v>
      </c>
      <c r="AO22" s="77">
        <v>175</v>
      </c>
      <c r="AP22" s="77">
        <v>341</v>
      </c>
      <c r="AQ22" s="77">
        <v>384</v>
      </c>
      <c r="AR22" s="77">
        <v>312</v>
      </c>
      <c r="AS22" s="77">
        <v>329</v>
      </c>
      <c r="AT22" s="77">
        <v>648</v>
      </c>
      <c r="AU22" s="77">
        <v>144</v>
      </c>
      <c r="AV22" s="77">
        <v>307</v>
      </c>
      <c r="AW22" s="77">
        <v>373</v>
      </c>
      <c r="AX22" s="77">
        <v>287</v>
      </c>
      <c r="AY22" s="77">
        <v>319</v>
      </c>
      <c r="AZ22" s="77" t="s">
        <v>597</v>
      </c>
      <c r="BA22" s="77" t="s">
        <v>61</v>
      </c>
      <c r="BB22" s="77">
        <v>60301</v>
      </c>
      <c r="BC22" s="77">
        <v>622</v>
      </c>
      <c r="BD22" s="77">
        <v>859</v>
      </c>
      <c r="BE22" s="77">
        <v>951</v>
      </c>
      <c r="BF22" s="77">
        <v>951</v>
      </c>
      <c r="BG22" s="77"/>
      <c r="BH22" s="77"/>
      <c r="BI22" s="77"/>
      <c r="BJ22" s="77"/>
      <c r="BK22" s="77" t="s">
        <v>61</v>
      </c>
      <c r="BL22" s="77">
        <v>906</v>
      </c>
      <c r="BM22" s="77"/>
      <c r="BN22" s="77">
        <v>826</v>
      </c>
      <c r="BO22" s="77" t="s">
        <v>64</v>
      </c>
      <c r="BP22" s="77" t="s">
        <v>64</v>
      </c>
      <c r="BQ22" s="77">
        <v>214</v>
      </c>
      <c r="BR22" s="77" t="s">
        <v>65</v>
      </c>
      <c r="BS22" s="77">
        <v>213</v>
      </c>
      <c r="BT22" s="77">
        <v>213</v>
      </c>
      <c r="BU22" s="77" t="s">
        <v>61</v>
      </c>
      <c r="BV22" s="77">
        <v>100501</v>
      </c>
      <c r="BW22" s="77">
        <v>273</v>
      </c>
      <c r="BX22" s="77" t="s">
        <v>66</v>
      </c>
      <c r="BY22" s="77">
        <v>110304</v>
      </c>
      <c r="BZ22" s="79">
        <v>207</v>
      </c>
      <c r="CA22" s="79"/>
      <c r="CB22" s="79"/>
      <c r="CC22" s="80" t="s">
        <v>128</v>
      </c>
      <c r="CD22" s="80" t="s">
        <v>257</v>
      </c>
      <c r="CE22" s="80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</row>
    <row r="23" spans="1:102" ht="13.5">
      <c r="A23" s="117">
        <v>21</v>
      </c>
      <c r="B23" s="118">
        <v>350</v>
      </c>
      <c r="C23" s="80">
        <v>35</v>
      </c>
      <c r="D23" s="80" t="s">
        <v>22</v>
      </c>
      <c r="E23" s="77" t="s">
        <v>258</v>
      </c>
      <c r="F23" s="78">
        <v>10103</v>
      </c>
      <c r="G23" s="77">
        <v>307</v>
      </c>
      <c r="H23" s="77">
        <v>396</v>
      </c>
      <c r="I23" s="77">
        <v>380</v>
      </c>
      <c r="J23" s="77">
        <v>295</v>
      </c>
      <c r="K23" s="77">
        <v>648</v>
      </c>
      <c r="L23" s="77">
        <v>648</v>
      </c>
      <c r="M23" s="77" t="s">
        <v>93</v>
      </c>
      <c r="N23" s="77">
        <v>343</v>
      </c>
      <c r="O23" s="77">
        <v>399</v>
      </c>
      <c r="P23" s="77">
        <v>403</v>
      </c>
      <c r="Q23" s="77">
        <v>331</v>
      </c>
      <c r="R23" s="77">
        <v>648</v>
      </c>
      <c r="S23" s="77">
        <v>648</v>
      </c>
      <c r="T23" s="77" t="s">
        <v>93</v>
      </c>
      <c r="U23" s="77" t="s">
        <v>93</v>
      </c>
      <c r="V23" s="77">
        <v>157</v>
      </c>
      <c r="W23" s="77" t="s">
        <v>61</v>
      </c>
      <c r="X23" s="78">
        <v>30301</v>
      </c>
      <c r="Y23" s="81">
        <v>540</v>
      </c>
      <c r="Z23" s="102">
        <v>815</v>
      </c>
      <c r="AA23" s="81">
        <v>299</v>
      </c>
      <c r="AB23" s="81">
        <v>408</v>
      </c>
      <c r="AC23" s="78"/>
      <c r="AD23" s="77">
        <v>815</v>
      </c>
      <c r="AE23" s="77">
        <v>349</v>
      </c>
      <c r="AF23" s="77">
        <v>295</v>
      </c>
      <c r="AG23" s="77" t="s">
        <v>62</v>
      </c>
      <c r="AH23" s="78">
        <v>40402</v>
      </c>
      <c r="AI23" s="77">
        <v>460</v>
      </c>
      <c r="AJ23" s="77" t="s">
        <v>586</v>
      </c>
      <c r="AK23" s="77" t="s">
        <v>63</v>
      </c>
      <c r="AL23" s="77">
        <v>423</v>
      </c>
      <c r="AM23" s="77" t="s">
        <v>61</v>
      </c>
      <c r="AN23" s="77">
        <v>50101</v>
      </c>
      <c r="AO23" s="77">
        <v>175</v>
      </c>
      <c r="AP23" s="77">
        <v>341</v>
      </c>
      <c r="AQ23" s="77">
        <v>384</v>
      </c>
      <c r="AR23" s="77">
        <v>312</v>
      </c>
      <c r="AS23" s="77">
        <v>329</v>
      </c>
      <c r="AT23" s="77">
        <v>648</v>
      </c>
      <c r="AU23" s="77">
        <v>144</v>
      </c>
      <c r="AV23" s="77">
        <v>307</v>
      </c>
      <c r="AW23" s="77">
        <v>373</v>
      </c>
      <c r="AX23" s="77">
        <v>287</v>
      </c>
      <c r="AY23" s="77">
        <v>319</v>
      </c>
      <c r="AZ23" s="77" t="s">
        <v>597</v>
      </c>
      <c r="BA23" s="77" t="s">
        <v>61</v>
      </c>
      <c r="BB23" s="77">
        <v>60301</v>
      </c>
      <c r="BC23" s="77">
        <v>622</v>
      </c>
      <c r="BD23" s="77">
        <v>859</v>
      </c>
      <c r="BE23" s="77">
        <v>951</v>
      </c>
      <c r="BF23" s="77">
        <v>951</v>
      </c>
      <c r="BG23" s="77"/>
      <c r="BH23" s="77"/>
      <c r="BI23" s="77"/>
      <c r="BJ23" s="77"/>
      <c r="BK23" s="80" t="s">
        <v>61</v>
      </c>
      <c r="BL23" s="77">
        <v>906</v>
      </c>
      <c r="BM23" s="77"/>
      <c r="BN23" s="77">
        <v>826</v>
      </c>
      <c r="BO23" s="80" t="s">
        <v>172</v>
      </c>
      <c r="BP23" s="80" t="s">
        <v>172</v>
      </c>
      <c r="BQ23" s="77">
        <v>214</v>
      </c>
      <c r="BR23" s="80" t="s">
        <v>95</v>
      </c>
      <c r="BS23" s="77">
        <v>213</v>
      </c>
      <c r="BT23" s="77">
        <v>213</v>
      </c>
      <c r="BU23" s="77" t="s">
        <v>258</v>
      </c>
      <c r="BV23" s="77">
        <v>100502</v>
      </c>
      <c r="BW23" s="77">
        <v>273</v>
      </c>
      <c r="BX23" s="77" t="s">
        <v>61</v>
      </c>
      <c r="BY23" s="77">
        <v>110301</v>
      </c>
      <c r="BZ23" s="79">
        <v>207</v>
      </c>
      <c r="CA23" s="79"/>
      <c r="CB23" s="79"/>
      <c r="CC23" s="80" t="s">
        <v>173</v>
      </c>
      <c r="CD23" s="80" t="s">
        <v>267</v>
      </c>
      <c r="CE23" s="80" t="s">
        <v>268</v>
      </c>
      <c r="CF23" s="80" t="s">
        <v>269</v>
      </c>
      <c r="CG23" s="80" t="s">
        <v>270</v>
      </c>
      <c r="CH23" s="80" t="s">
        <v>271</v>
      </c>
      <c r="CI23" s="80" t="s">
        <v>272</v>
      </c>
      <c r="CJ23" s="80" t="s">
        <v>273</v>
      </c>
      <c r="CK23" s="80"/>
      <c r="CL23" s="80"/>
      <c r="CM23" s="80"/>
      <c r="CN23" s="80"/>
      <c r="CO23" s="77"/>
      <c r="CP23" s="80"/>
      <c r="CQ23" s="77"/>
      <c r="CR23" s="77"/>
      <c r="CS23" s="77"/>
      <c r="CT23" s="77"/>
      <c r="CU23" s="77"/>
      <c r="CV23" s="77"/>
      <c r="CW23" s="77"/>
      <c r="CX23" s="77"/>
    </row>
    <row r="24" spans="1:102" ht="13.5">
      <c r="A24" s="117">
        <v>22</v>
      </c>
      <c r="B24" s="118">
        <v>360</v>
      </c>
      <c r="C24" s="80">
        <v>36</v>
      </c>
      <c r="D24" s="80" t="s">
        <v>23</v>
      </c>
      <c r="E24" s="77" t="s">
        <v>258</v>
      </c>
      <c r="F24" s="78">
        <v>10103</v>
      </c>
      <c r="G24" s="77">
        <v>307</v>
      </c>
      <c r="H24" s="77">
        <v>396</v>
      </c>
      <c r="I24" s="77">
        <v>380</v>
      </c>
      <c r="J24" s="77">
        <v>295</v>
      </c>
      <c r="K24" s="77">
        <v>648</v>
      </c>
      <c r="L24" s="77">
        <v>648</v>
      </c>
      <c r="M24" s="77" t="s">
        <v>93</v>
      </c>
      <c r="N24" s="77">
        <v>343</v>
      </c>
      <c r="O24" s="77">
        <v>399</v>
      </c>
      <c r="P24" s="77">
        <v>403</v>
      </c>
      <c r="Q24" s="77">
        <v>331</v>
      </c>
      <c r="R24" s="77">
        <v>648</v>
      </c>
      <c r="S24" s="77">
        <v>648</v>
      </c>
      <c r="T24" s="77" t="s">
        <v>93</v>
      </c>
      <c r="U24" s="77" t="s">
        <v>93</v>
      </c>
      <c r="V24" s="77">
        <v>157</v>
      </c>
      <c r="W24" s="77" t="s">
        <v>61</v>
      </c>
      <c r="X24" s="78">
        <v>30301</v>
      </c>
      <c r="Y24" s="81">
        <v>540</v>
      </c>
      <c r="Z24" s="102">
        <v>815</v>
      </c>
      <c r="AA24" s="81">
        <v>299</v>
      </c>
      <c r="AB24" s="81">
        <v>408</v>
      </c>
      <c r="AC24" s="78"/>
      <c r="AD24" s="77">
        <v>815</v>
      </c>
      <c r="AE24" s="77">
        <v>349</v>
      </c>
      <c r="AF24" s="77">
        <v>295</v>
      </c>
      <c r="AG24" s="77" t="s">
        <v>62</v>
      </c>
      <c r="AH24" s="78">
        <v>40402</v>
      </c>
      <c r="AI24" s="77">
        <v>460</v>
      </c>
      <c r="AJ24" s="77" t="s">
        <v>586</v>
      </c>
      <c r="AK24" s="77" t="s">
        <v>63</v>
      </c>
      <c r="AL24" s="77">
        <v>423</v>
      </c>
      <c r="AM24" s="77" t="s">
        <v>61</v>
      </c>
      <c r="AN24" s="77">
        <v>50101</v>
      </c>
      <c r="AO24" s="77">
        <v>175</v>
      </c>
      <c r="AP24" s="77">
        <v>341</v>
      </c>
      <c r="AQ24" s="77">
        <v>384</v>
      </c>
      <c r="AR24" s="77">
        <v>312</v>
      </c>
      <c r="AS24" s="77">
        <v>329</v>
      </c>
      <c r="AT24" s="77">
        <v>648</v>
      </c>
      <c r="AU24" s="77">
        <v>144</v>
      </c>
      <c r="AV24" s="77">
        <v>307</v>
      </c>
      <c r="AW24" s="77">
        <v>373</v>
      </c>
      <c r="AX24" s="77">
        <v>287</v>
      </c>
      <c r="AY24" s="77">
        <v>319</v>
      </c>
      <c r="AZ24" s="77" t="s">
        <v>598</v>
      </c>
      <c r="BA24" s="77" t="s">
        <v>61</v>
      </c>
      <c r="BB24" s="77">
        <v>60301</v>
      </c>
      <c r="BC24" s="77">
        <v>622</v>
      </c>
      <c r="BD24" s="77">
        <v>859</v>
      </c>
      <c r="BE24" s="77">
        <v>951</v>
      </c>
      <c r="BF24" s="77">
        <v>951</v>
      </c>
      <c r="BG24" s="77"/>
      <c r="BH24" s="77"/>
      <c r="BI24" s="77"/>
      <c r="BJ24" s="77"/>
      <c r="BK24" s="80" t="s">
        <v>61</v>
      </c>
      <c r="BL24" s="77">
        <v>906</v>
      </c>
      <c r="BM24" s="77"/>
      <c r="BN24" s="77">
        <v>826</v>
      </c>
      <c r="BO24" s="80" t="s">
        <v>172</v>
      </c>
      <c r="BP24" s="80" t="s">
        <v>172</v>
      </c>
      <c r="BQ24" s="77">
        <v>214</v>
      </c>
      <c r="BR24" s="80" t="s">
        <v>95</v>
      </c>
      <c r="BS24" s="77">
        <v>213</v>
      </c>
      <c r="BT24" s="77">
        <v>213</v>
      </c>
      <c r="BU24" s="77" t="s">
        <v>258</v>
      </c>
      <c r="BV24" s="77">
        <v>100502</v>
      </c>
      <c r="BW24" s="77">
        <v>273</v>
      </c>
      <c r="BX24" s="77" t="s">
        <v>61</v>
      </c>
      <c r="BY24" s="77">
        <v>110301</v>
      </c>
      <c r="BZ24" s="79">
        <v>207</v>
      </c>
      <c r="CA24" s="79"/>
      <c r="CB24" s="79"/>
      <c r="CC24" s="80" t="s">
        <v>173</v>
      </c>
      <c r="CD24" s="80" t="s">
        <v>274</v>
      </c>
      <c r="CE24" s="80" t="s">
        <v>565</v>
      </c>
      <c r="CF24" s="80" t="s">
        <v>275</v>
      </c>
      <c r="CG24" s="80" t="s">
        <v>276</v>
      </c>
      <c r="CH24" s="80" t="s">
        <v>277</v>
      </c>
      <c r="CI24" s="80" t="s">
        <v>278</v>
      </c>
      <c r="CJ24" s="80" t="s">
        <v>279</v>
      </c>
      <c r="CK24" s="80" t="s">
        <v>280</v>
      </c>
      <c r="CL24" s="77" t="s">
        <v>281</v>
      </c>
      <c r="CM24" s="80" t="s">
        <v>282</v>
      </c>
      <c r="CN24" s="77" t="s">
        <v>283</v>
      </c>
      <c r="CO24" s="77" t="s">
        <v>284</v>
      </c>
      <c r="CP24" s="80" t="s">
        <v>287</v>
      </c>
      <c r="CQ24" s="80" t="s">
        <v>288</v>
      </c>
      <c r="CR24" s="77"/>
      <c r="CS24" s="77"/>
      <c r="CT24" s="77"/>
      <c r="CU24" s="77"/>
      <c r="CV24" s="77"/>
      <c r="CW24" s="77"/>
      <c r="CX24" s="77"/>
    </row>
    <row r="25" spans="1:102" ht="13.5">
      <c r="A25" s="117">
        <v>23</v>
      </c>
      <c r="B25" s="118">
        <v>390</v>
      </c>
      <c r="C25" s="161">
        <v>39</v>
      </c>
      <c r="D25" s="80" t="s">
        <v>285</v>
      </c>
      <c r="E25" s="77" t="s">
        <v>258</v>
      </c>
      <c r="F25" s="78">
        <v>10103</v>
      </c>
      <c r="G25" s="77">
        <v>307</v>
      </c>
      <c r="H25" s="77">
        <v>396</v>
      </c>
      <c r="I25" s="77">
        <v>380</v>
      </c>
      <c r="J25" s="77">
        <v>295</v>
      </c>
      <c r="K25" s="77">
        <v>648</v>
      </c>
      <c r="L25" s="77">
        <v>648</v>
      </c>
      <c r="M25" s="77" t="s">
        <v>93</v>
      </c>
      <c r="N25" s="77">
        <v>343</v>
      </c>
      <c r="O25" s="77">
        <v>399</v>
      </c>
      <c r="P25" s="77">
        <v>403</v>
      </c>
      <c r="Q25" s="77">
        <v>331</v>
      </c>
      <c r="R25" s="77">
        <v>648</v>
      </c>
      <c r="S25" s="77">
        <v>648</v>
      </c>
      <c r="T25" s="77" t="s">
        <v>93</v>
      </c>
      <c r="U25" s="77" t="s">
        <v>93</v>
      </c>
      <c r="V25" s="77">
        <v>157</v>
      </c>
      <c r="W25" s="77" t="s">
        <v>61</v>
      </c>
      <c r="X25" s="78">
        <v>30301</v>
      </c>
      <c r="Y25" s="81">
        <v>540</v>
      </c>
      <c r="Z25" s="102">
        <v>815</v>
      </c>
      <c r="AA25" s="81">
        <v>299</v>
      </c>
      <c r="AB25" s="81">
        <v>408</v>
      </c>
      <c r="AC25" s="78"/>
      <c r="AD25" s="77">
        <v>815</v>
      </c>
      <c r="AE25" s="77">
        <v>349</v>
      </c>
      <c r="AF25" s="77">
        <v>295</v>
      </c>
      <c r="AG25" s="77" t="s">
        <v>62</v>
      </c>
      <c r="AH25" s="78">
        <v>40402</v>
      </c>
      <c r="AI25" s="77">
        <v>460</v>
      </c>
      <c r="AJ25" s="77" t="s">
        <v>586</v>
      </c>
      <c r="AK25" s="77" t="s">
        <v>63</v>
      </c>
      <c r="AL25" s="77">
        <v>423</v>
      </c>
      <c r="AM25" s="77" t="s">
        <v>61</v>
      </c>
      <c r="AN25" s="77">
        <v>50101</v>
      </c>
      <c r="AO25" s="77">
        <v>175</v>
      </c>
      <c r="AP25" s="77">
        <v>341</v>
      </c>
      <c r="AQ25" s="77">
        <v>384</v>
      </c>
      <c r="AR25" s="77">
        <v>312</v>
      </c>
      <c r="AS25" s="77">
        <v>329</v>
      </c>
      <c r="AT25" s="77">
        <v>648</v>
      </c>
      <c r="AU25" s="77">
        <v>144</v>
      </c>
      <c r="AV25" s="77">
        <v>307</v>
      </c>
      <c r="AW25" s="77">
        <v>373</v>
      </c>
      <c r="AX25" s="77">
        <v>287</v>
      </c>
      <c r="AY25" s="77">
        <v>319</v>
      </c>
      <c r="AZ25" s="77" t="s">
        <v>598</v>
      </c>
      <c r="BA25" s="77" t="s">
        <v>61</v>
      </c>
      <c r="BB25" s="77">
        <v>60301</v>
      </c>
      <c r="BC25" s="77">
        <v>622</v>
      </c>
      <c r="BD25" s="77">
        <v>859</v>
      </c>
      <c r="BE25" s="77">
        <v>951</v>
      </c>
      <c r="BF25" s="77">
        <v>951</v>
      </c>
      <c r="BG25" s="77"/>
      <c r="BH25" s="77"/>
      <c r="BI25" s="77"/>
      <c r="BJ25" s="77"/>
      <c r="BK25" s="77" t="s">
        <v>61</v>
      </c>
      <c r="BL25" s="77">
        <v>906</v>
      </c>
      <c r="BM25" s="77"/>
      <c r="BN25" s="77">
        <v>826</v>
      </c>
      <c r="BO25" s="80" t="s">
        <v>172</v>
      </c>
      <c r="BP25" s="80" t="s">
        <v>172</v>
      </c>
      <c r="BQ25" s="77">
        <v>214</v>
      </c>
      <c r="BR25" s="80" t="s">
        <v>95</v>
      </c>
      <c r="BS25" s="77">
        <v>213</v>
      </c>
      <c r="BT25" s="77">
        <v>213</v>
      </c>
      <c r="BU25" s="77" t="s">
        <v>258</v>
      </c>
      <c r="BV25" s="77">
        <v>100502</v>
      </c>
      <c r="BW25" s="77">
        <v>273</v>
      </c>
      <c r="BX25" s="77" t="s">
        <v>61</v>
      </c>
      <c r="BY25" s="77">
        <v>110301</v>
      </c>
      <c r="BZ25" s="79">
        <v>207</v>
      </c>
      <c r="CA25" s="79"/>
      <c r="CB25" s="79"/>
      <c r="CC25" s="80" t="s">
        <v>173</v>
      </c>
      <c r="CD25" s="80" t="s">
        <v>286</v>
      </c>
      <c r="CE25" s="80" t="s">
        <v>289</v>
      </c>
      <c r="CF25" s="80" t="s">
        <v>290</v>
      </c>
      <c r="CG25" s="80" t="s">
        <v>291</v>
      </c>
      <c r="CH25" s="80" t="s">
        <v>292</v>
      </c>
      <c r="CI25" s="80" t="s">
        <v>507</v>
      </c>
      <c r="CJ25" s="77" t="s">
        <v>508</v>
      </c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</row>
    <row r="26" spans="1:102" ht="13.5">
      <c r="A26" s="117">
        <v>24</v>
      </c>
      <c r="B26" s="118">
        <v>420</v>
      </c>
      <c r="C26" s="80">
        <v>42</v>
      </c>
      <c r="D26" s="77" t="s">
        <v>294</v>
      </c>
      <c r="E26" s="77" t="s">
        <v>258</v>
      </c>
      <c r="F26" s="78">
        <v>10103</v>
      </c>
      <c r="G26" s="77">
        <v>307</v>
      </c>
      <c r="H26" s="77">
        <v>396</v>
      </c>
      <c r="I26" s="77">
        <v>380</v>
      </c>
      <c r="J26" s="77">
        <v>295</v>
      </c>
      <c r="K26" s="77">
        <v>648</v>
      </c>
      <c r="L26" s="77">
        <v>648</v>
      </c>
      <c r="M26" s="77" t="s">
        <v>93</v>
      </c>
      <c r="N26" s="77">
        <v>343</v>
      </c>
      <c r="O26" s="77">
        <v>399</v>
      </c>
      <c r="P26" s="77">
        <v>403</v>
      </c>
      <c r="Q26" s="77">
        <v>331</v>
      </c>
      <c r="R26" s="77">
        <v>648</v>
      </c>
      <c r="S26" s="77">
        <v>648</v>
      </c>
      <c r="T26" s="77" t="s">
        <v>93</v>
      </c>
      <c r="U26" s="77" t="s">
        <v>93</v>
      </c>
      <c r="V26" s="77">
        <v>157</v>
      </c>
      <c r="W26" s="77" t="s">
        <v>61</v>
      </c>
      <c r="X26" s="78">
        <v>30301</v>
      </c>
      <c r="Y26" s="81">
        <v>540</v>
      </c>
      <c r="Z26" s="102">
        <v>815</v>
      </c>
      <c r="AA26" s="81">
        <v>299</v>
      </c>
      <c r="AB26" s="81">
        <v>408</v>
      </c>
      <c r="AC26" s="78"/>
      <c r="AD26" s="77">
        <v>815</v>
      </c>
      <c r="AE26" s="77">
        <v>349</v>
      </c>
      <c r="AF26" s="77">
        <v>295</v>
      </c>
      <c r="AG26" s="77" t="s">
        <v>62</v>
      </c>
      <c r="AH26" s="78">
        <v>40402</v>
      </c>
      <c r="AI26" s="77">
        <v>460</v>
      </c>
      <c r="AJ26" s="77" t="s">
        <v>586</v>
      </c>
      <c r="AK26" s="77" t="s">
        <v>63</v>
      </c>
      <c r="AL26" s="77">
        <v>423</v>
      </c>
      <c r="AM26" s="77" t="s">
        <v>61</v>
      </c>
      <c r="AN26" s="77">
        <v>50101</v>
      </c>
      <c r="AO26" s="77">
        <v>175</v>
      </c>
      <c r="AP26" s="77">
        <v>341</v>
      </c>
      <c r="AQ26" s="77">
        <v>384</v>
      </c>
      <c r="AR26" s="77">
        <v>312</v>
      </c>
      <c r="AS26" s="77">
        <v>329</v>
      </c>
      <c r="AT26" s="77">
        <v>648</v>
      </c>
      <c r="AU26" s="77">
        <v>144</v>
      </c>
      <c r="AV26" s="77">
        <v>307</v>
      </c>
      <c r="AW26" s="77">
        <v>373</v>
      </c>
      <c r="AX26" s="77">
        <v>287</v>
      </c>
      <c r="AY26" s="77">
        <v>319</v>
      </c>
      <c r="AZ26" s="77" t="s">
        <v>598</v>
      </c>
      <c r="BA26" s="77" t="s">
        <v>61</v>
      </c>
      <c r="BB26" s="77">
        <v>60301</v>
      </c>
      <c r="BC26" s="77">
        <v>622</v>
      </c>
      <c r="BD26" s="77">
        <v>859</v>
      </c>
      <c r="BE26" s="77">
        <v>951</v>
      </c>
      <c r="BF26" s="77">
        <v>951</v>
      </c>
      <c r="BG26" s="77"/>
      <c r="BH26" s="77"/>
      <c r="BI26" s="77"/>
      <c r="BJ26" s="77"/>
      <c r="BK26" s="77" t="s">
        <v>61</v>
      </c>
      <c r="BL26" s="77">
        <v>906</v>
      </c>
      <c r="BM26" s="77"/>
      <c r="BN26" s="77">
        <v>826</v>
      </c>
      <c r="BO26" s="80" t="s">
        <v>172</v>
      </c>
      <c r="BP26" s="80" t="s">
        <v>172</v>
      </c>
      <c r="BQ26" s="77">
        <v>214</v>
      </c>
      <c r="BR26" s="80" t="s">
        <v>95</v>
      </c>
      <c r="BS26" s="77">
        <v>213</v>
      </c>
      <c r="BT26" s="77">
        <v>213</v>
      </c>
      <c r="BU26" s="77" t="s">
        <v>258</v>
      </c>
      <c r="BV26" s="77">
        <v>100502</v>
      </c>
      <c r="BW26" s="77">
        <v>273</v>
      </c>
      <c r="BX26" s="77" t="s">
        <v>61</v>
      </c>
      <c r="BY26" s="77">
        <v>110301</v>
      </c>
      <c r="BZ26" s="79">
        <v>207</v>
      </c>
      <c r="CA26" s="79"/>
      <c r="CB26" s="79"/>
      <c r="CC26" s="80" t="s">
        <v>173</v>
      </c>
      <c r="CD26" s="80" t="s">
        <v>605</v>
      </c>
      <c r="CE26" s="77" t="s">
        <v>296</v>
      </c>
      <c r="CF26" s="80" t="s">
        <v>293</v>
      </c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</row>
    <row r="27" spans="1:102" ht="13.5">
      <c r="A27" s="117">
        <v>25</v>
      </c>
      <c r="B27" s="118">
        <v>430</v>
      </c>
      <c r="C27" s="143">
        <v>43</v>
      </c>
      <c r="D27" s="77" t="s">
        <v>24</v>
      </c>
      <c r="E27" s="77" t="s">
        <v>258</v>
      </c>
      <c r="F27" s="78">
        <v>10103</v>
      </c>
      <c r="G27" s="77">
        <v>307</v>
      </c>
      <c r="H27" s="77">
        <v>396</v>
      </c>
      <c r="I27" s="77">
        <v>380</v>
      </c>
      <c r="J27" s="77">
        <v>295</v>
      </c>
      <c r="K27" s="77">
        <v>648</v>
      </c>
      <c r="L27" s="77">
        <v>648</v>
      </c>
      <c r="M27" s="77" t="s">
        <v>93</v>
      </c>
      <c r="N27" s="77">
        <v>343</v>
      </c>
      <c r="O27" s="77">
        <v>399</v>
      </c>
      <c r="P27" s="77">
        <v>403</v>
      </c>
      <c r="Q27" s="77">
        <v>331</v>
      </c>
      <c r="R27" s="77">
        <v>648</v>
      </c>
      <c r="S27" s="77">
        <v>648</v>
      </c>
      <c r="T27" s="77" t="s">
        <v>93</v>
      </c>
      <c r="U27" s="77" t="s">
        <v>93</v>
      </c>
      <c r="V27" s="77">
        <v>157</v>
      </c>
      <c r="W27" s="77" t="s">
        <v>61</v>
      </c>
      <c r="X27" s="78">
        <v>30301</v>
      </c>
      <c r="Y27" s="81">
        <v>540</v>
      </c>
      <c r="Z27" s="102">
        <v>815</v>
      </c>
      <c r="AA27" s="81">
        <v>299</v>
      </c>
      <c r="AB27" s="81">
        <v>408</v>
      </c>
      <c r="AC27" s="78"/>
      <c r="AD27" s="77">
        <v>815</v>
      </c>
      <c r="AE27" s="77">
        <v>349</v>
      </c>
      <c r="AF27" s="77">
        <v>295</v>
      </c>
      <c r="AG27" s="77" t="s">
        <v>62</v>
      </c>
      <c r="AH27" s="78">
        <v>40402</v>
      </c>
      <c r="AI27" s="77">
        <v>460</v>
      </c>
      <c r="AJ27" s="77" t="s">
        <v>586</v>
      </c>
      <c r="AK27" s="77" t="s">
        <v>63</v>
      </c>
      <c r="AL27" s="77">
        <v>423</v>
      </c>
      <c r="AM27" s="77" t="s">
        <v>61</v>
      </c>
      <c r="AN27" s="77">
        <v>50101</v>
      </c>
      <c r="AO27" s="77">
        <v>175</v>
      </c>
      <c r="AP27" s="77">
        <v>341</v>
      </c>
      <c r="AQ27" s="77">
        <v>384</v>
      </c>
      <c r="AR27" s="77">
        <v>312</v>
      </c>
      <c r="AS27" s="77">
        <v>329</v>
      </c>
      <c r="AT27" s="77">
        <v>648</v>
      </c>
      <c r="AU27" s="77">
        <v>144</v>
      </c>
      <c r="AV27" s="77">
        <v>307</v>
      </c>
      <c r="AW27" s="77">
        <v>373</v>
      </c>
      <c r="AX27" s="77">
        <v>287</v>
      </c>
      <c r="AY27" s="77">
        <v>319</v>
      </c>
      <c r="AZ27" s="77" t="s">
        <v>598</v>
      </c>
      <c r="BA27" s="77" t="s">
        <v>61</v>
      </c>
      <c r="BB27" s="77">
        <v>60301</v>
      </c>
      <c r="BC27" s="77">
        <v>622</v>
      </c>
      <c r="BD27" s="77">
        <v>859</v>
      </c>
      <c r="BE27" s="77">
        <v>951</v>
      </c>
      <c r="BF27" s="77">
        <v>951</v>
      </c>
      <c r="BG27" s="77"/>
      <c r="BH27" s="77"/>
      <c r="BI27" s="77"/>
      <c r="BJ27" s="77"/>
      <c r="BK27" s="77" t="s">
        <v>61</v>
      </c>
      <c r="BL27" s="77">
        <v>906</v>
      </c>
      <c r="BM27" s="77"/>
      <c r="BN27" s="77">
        <v>826</v>
      </c>
      <c r="BO27" s="77" t="s">
        <v>172</v>
      </c>
      <c r="BP27" s="77" t="s">
        <v>172</v>
      </c>
      <c r="BQ27" s="77">
        <v>214</v>
      </c>
      <c r="BR27" s="80" t="s">
        <v>95</v>
      </c>
      <c r="BS27" s="77">
        <v>213</v>
      </c>
      <c r="BT27" s="77">
        <v>213</v>
      </c>
      <c r="BU27" s="77" t="s">
        <v>258</v>
      </c>
      <c r="BV27" s="77">
        <v>100502</v>
      </c>
      <c r="BW27" s="77">
        <v>273</v>
      </c>
      <c r="BX27" s="77" t="s">
        <v>61</v>
      </c>
      <c r="BY27" s="77">
        <v>110301</v>
      </c>
      <c r="BZ27" s="79">
        <v>207</v>
      </c>
      <c r="CA27" s="79"/>
      <c r="CB27" s="79"/>
      <c r="CC27" s="80" t="s">
        <v>173</v>
      </c>
      <c r="CD27" s="80" t="s">
        <v>606</v>
      </c>
      <c r="CE27" s="80" t="s">
        <v>297</v>
      </c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77"/>
      <c r="CW27" s="77"/>
      <c r="CX27" s="77"/>
    </row>
    <row r="28" spans="1:102" ht="13.5">
      <c r="A28" s="117">
        <v>26</v>
      </c>
      <c r="B28" s="118">
        <v>440</v>
      </c>
      <c r="C28" s="80">
        <v>44</v>
      </c>
      <c r="D28" s="77" t="s">
        <v>25</v>
      </c>
      <c r="E28" s="77" t="s">
        <v>258</v>
      </c>
      <c r="F28" s="78">
        <v>10103</v>
      </c>
      <c r="G28" s="77">
        <v>307</v>
      </c>
      <c r="H28" s="77">
        <v>396</v>
      </c>
      <c r="I28" s="77">
        <v>380</v>
      </c>
      <c r="J28" s="77">
        <v>295</v>
      </c>
      <c r="K28" s="77">
        <v>648</v>
      </c>
      <c r="L28" s="77">
        <v>648</v>
      </c>
      <c r="M28" s="77" t="s">
        <v>93</v>
      </c>
      <c r="N28" s="77">
        <v>343</v>
      </c>
      <c r="O28" s="77">
        <v>399</v>
      </c>
      <c r="P28" s="77">
        <v>403</v>
      </c>
      <c r="Q28" s="77">
        <v>331</v>
      </c>
      <c r="R28" s="77">
        <v>648</v>
      </c>
      <c r="S28" s="77">
        <v>648</v>
      </c>
      <c r="T28" s="77" t="s">
        <v>93</v>
      </c>
      <c r="U28" s="77" t="s">
        <v>93</v>
      </c>
      <c r="V28" s="77">
        <v>157</v>
      </c>
      <c r="W28" s="77" t="s">
        <v>61</v>
      </c>
      <c r="X28" s="78">
        <v>30301</v>
      </c>
      <c r="Y28" s="81">
        <v>540</v>
      </c>
      <c r="Z28" s="102">
        <v>815</v>
      </c>
      <c r="AA28" s="81">
        <v>299</v>
      </c>
      <c r="AB28" s="81">
        <v>408</v>
      </c>
      <c r="AC28" s="78"/>
      <c r="AD28" s="77">
        <v>815</v>
      </c>
      <c r="AE28" s="77">
        <v>349</v>
      </c>
      <c r="AF28" s="77">
        <v>295</v>
      </c>
      <c r="AG28" s="77" t="s">
        <v>62</v>
      </c>
      <c r="AH28" s="78">
        <v>40402</v>
      </c>
      <c r="AI28" s="77">
        <v>460</v>
      </c>
      <c r="AJ28" s="77" t="s">
        <v>586</v>
      </c>
      <c r="AK28" s="77" t="s">
        <v>63</v>
      </c>
      <c r="AL28" s="77">
        <v>423</v>
      </c>
      <c r="AM28" s="77" t="s">
        <v>61</v>
      </c>
      <c r="AN28" s="77">
        <v>50101</v>
      </c>
      <c r="AO28" s="77">
        <v>175</v>
      </c>
      <c r="AP28" s="77">
        <v>341</v>
      </c>
      <c r="AQ28" s="77">
        <v>384</v>
      </c>
      <c r="AR28" s="77">
        <v>312</v>
      </c>
      <c r="AS28" s="77">
        <v>329</v>
      </c>
      <c r="AT28" s="77">
        <v>648</v>
      </c>
      <c r="AU28" s="77">
        <v>144</v>
      </c>
      <c r="AV28" s="77">
        <v>307</v>
      </c>
      <c r="AW28" s="77">
        <v>373</v>
      </c>
      <c r="AX28" s="77">
        <v>287</v>
      </c>
      <c r="AY28" s="77">
        <v>319</v>
      </c>
      <c r="AZ28" s="77" t="s">
        <v>598</v>
      </c>
      <c r="BA28" s="77" t="s">
        <v>61</v>
      </c>
      <c r="BB28" s="77">
        <v>60301</v>
      </c>
      <c r="BC28" s="77">
        <v>622</v>
      </c>
      <c r="BD28" s="77">
        <v>859</v>
      </c>
      <c r="BE28" s="77">
        <v>951</v>
      </c>
      <c r="BF28" s="77">
        <v>951</v>
      </c>
      <c r="BG28" s="77"/>
      <c r="BH28" s="77"/>
      <c r="BI28" s="77"/>
      <c r="BJ28" s="77"/>
      <c r="BK28" s="77" t="s">
        <v>61</v>
      </c>
      <c r="BL28" s="77">
        <v>906</v>
      </c>
      <c r="BM28" s="77"/>
      <c r="BN28" s="77">
        <v>826</v>
      </c>
      <c r="BO28" s="77" t="s">
        <v>172</v>
      </c>
      <c r="BP28" s="77" t="s">
        <v>172</v>
      </c>
      <c r="BQ28" s="77">
        <v>214</v>
      </c>
      <c r="BR28" s="80" t="s">
        <v>95</v>
      </c>
      <c r="BS28" s="77">
        <v>213</v>
      </c>
      <c r="BT28" s="77">
        <v>213</v>
      </c>
      <c r="BU28" s="77" t="s">
        <v>258</v>
      </c>
      <c r="BV28" s="77">
        <v>100502</v>
      </c>
      <c r="BW28" s="77">
        <v>273</v>
      </c>
      <c r="BX28" s="77" t="s">
        <v>61</v>
      </c>
      <c r="BY28" s="77">
        <v>110301</v>
      </c>
      <c r="BZ28" s="79">
        <v>207</v>
      </c>
      <c r="CA28" s="79"/>
      <c r="CB28" s="79"/>
      <c r="CC28" s="80" t="s">
        <v>173</v>
      </c>
      <c r="CD28" s="80" t="s">
        <v>607</v>
      </c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77"/>
      <c r="CU28" s="80"/>
      <c r="CV28" s="80"/>
      <c r="CW28" s="80"/>
      <c r="CX28" s="80"/>
    </row>
    <row r="29" spans="1:102" ht="13.5">
      <c r="A29" s="117">
        <v>27</v>
      </c>
      <c r="B29" s="118">
        <v>450</v>
      </c>
      <c r="C29" s="143">
        <v>45</v>
      </c>
      <c r="D29" s="77" t="s">
        <v>298</v>
      </c>
      <c r="E29" s="77" t="s">
        <v>258</v>
      </c>
      <c r="F29" s="78">
        <v>10103</v>
      </c>
      <c r="G29" s="77">
        <v>307</v>
      </c>
      <c r="H29" s="77">
        <v>396</v>
      </c>
      <c r="I29" s="77">
        <v>380</v>
      </c>
      <c r="J29" s="77">
        <v>295</v>
      </c>
      <c r="K29" s="77">
        <v>648</v>
      </c>
      <c r="L29" s="77">
        <v>648</v>
      </c>
      <c r="M29" s="77" t="s">
        <v>93</v>
      </c>
      <c r="N29" s="77">
        <v>343</v>
      </c>
      <c r="O29" s="77">
        <v>399</v>
      </c>
      <c r="P29" s="77">
        <v>403</v>
      </c>
      <c r="Q29" s="77">
        <v>331</v>
      </c>
      <c r="R29" s="77">
        <v>648</v>
      </c>
      <c r="S29" s="77">
        <v>648</v>
      </c>
      <c r="T29" s="77" t="s">
        <v>93</v>
      </c>
      <c r="U29" s="77" t="s">
        <v>93</v>
      </c>
      <c r="V29" s="77">
        <v>157</v>
      </c>
      <c r="W29" s="77" t="s">
        <v>61</v>
      </c>
      <c r="X29" s="78">
        <v>30301</v>
      </c>
      <c r="Y29" s="81">
        <v>540</v>
      </c>
      <c r="Z29" s="102">
        <v>815</v>
      </c>
      <c r="AA29" s="81">
        <v>299</v>
      </c>
      <c r="AB29" s="81">
        <v>408</v>
      </c>
      <c r="AC29" s="78"/>
      <c r="AD29" s="77">
        <v>815</v>
      </c>
      <c r="AE29" s="77">
        <v>349</v>
      </c>
      <c r="AF29" s="77">
        <v>295</v>
      </c>
      <c r="AG29" s="77" t="s">
        <v>62</v>
      </c>
      <c r="AH29" s="78">
        <v>40402</v>
      </c>
      <c r="AI29" s="77">
        <v>460</v>
      </c>
      <c r="AJ29" s="77" t="s">
        <v>586</v>
      </c>
      <c r="AK29" s="77" t="s">
        <v>63</v>
      </c>
      <c r="AL29" s="77">
        <v>423</v>
      </c>
      <c r="AM29" s="77" t="s">
        <v>61</v>
      </c>
      <c r="AN29" s="77">
        <v>50101</v>
      </c>
      <c r="AO29" s="77">
        <v>175</v>
      </c>
      <c r="AP29" s="77">
        <v>341</v>
      </c>
      <c r="AQ29" s="77">
        <v>384</v>
      </c>
      <c r="AR29" s="77">
        <v>312</v>
      </c>
      <c r="AS29" s="77">
        <v>329</v>
      </c>
      <c r="AT29" s="77">
        <v>648</v>
      </c>
      <c r="AU29" s="77">
        <v>144</v>
      </c>
      <c r="AV29" s="77">
        <v>307</v>
      </c>
      <c r="AW29" s="77">
        <v>373</v>
      </c>
      <c r="AX29" s="77">
        <v>287</v>
      </c>
      <c r="AY29" s="77">
        <v>319</v>
      </c>
      <c r="AZ29" s="77" t="s">
        <v>598</v>
      </c>
      <c r="BA29" s="77" t="s">
        <v>61</v>
      </c>
      <c r="BB29" s="77">
        <v>60301</v>
      </c>
      <c r="BC29" s="77">
        <v>622</v>
      </c>
      <c r="BD29" s="77">
        <v>859</v>
      </c>
      <c r="BE29" s="77">
        <v>951</v>
      </c>
      <c r="BF29" s="77">
        <v>951</v>
      </c>
      <c r="BG29" s="77"/>
      <c r="BH29" s="77"/>
      <c r="BI29" s="77"/>
      <c r="BJ29" s="77"/>
      <c r="BK29" s="77" t="s">
        <v>61</v>
      </c>
      <c r="BL29" s="77">
        <v>906</v>
      </c>
      <c r="BM29" s="77"/>
      <c r="BN29" s="77">
        <v>826</v>
      </c>
      <c r="BO29" s="77" t="s">
        <v>172</v>
      </c>
      <c r="BP29" s="77" t="s">
        <v>172</v>
      </c>
      <c r="BQ29" s="77">
        <v>214</v>
      </c>
      <c r="BR29" s="80" t="s">
        <v>95</v>
      </c>
      <c r="BS29" s="77">
        <v>213</v>
      </c>
      <c r="BT29" s="77">
        <v>213</v>
      </c>
      <c r="BU29" s="77" t="s">
        <v>258</v>
      </c>
      <c r="BV29" s="77">
        <v>100502</v>
      </c>
      <c r="BW29" s="77">
        <v>273</v>
      </c>
      <c r="BX29" s="77" t="s">
        <v>61</v>
      </c>
      <c r="BY29" s="77">
        <v>110301</v>
      </c>
      <c r="BZ29" s="79">
        <v>207</v>
      </c>
      <c r="CA29" s="79"/>
      <c r="CB29" s="79"/>
      <c r="CC29" s="80" t="s">
        <v>173</v>
      </c>
      <c r="CD29" s="80" t="s">
        <v>299</v>
      </c>
      <c r="CE29" s="77" t="s">
        <v>300</v>
      </c>
      <c r="CF29" s="77" t="s">
        <v>608</v>
      </c>
      <c r="CG29" s="77" t="s">
        <v>301</v>
      </c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</row>
    <row r="30" spans="1:102" ht="13.5">
      <c r="A30" s="117">
        <v>28</v>
      </c>
      <c r="B30" s="118">
        <v>460</v>
      </c>
      <c r="C30" s="143">
        <v>46</v>
      </c>
      <c r="D30" s="77" t="s">
        <v>302</v>
      </c>
      <c r="E30" s="77" t="s">
        <v>258</v>
      </c>
      <c r="F30" s="78">
        <v>10103</v>
      </c>
      <c r="G30" s="77">
        <v>307</v>
      </c>
      <c r="H30" s="77">
        <v>396</v>
      </c>
      <c r="I30" s="77">
        <v>380</v>
      </c>
      <c r="J30" s="77">
        <v>295</v>
      </c>
      <c r="K30" s="77">
        <v>648</v>
      </c>
      <c r="L30" s="77">
        <v>648</v>
      </c>
      <c r="M30" s="77" t="s">
        <v>93</v>
      </c>
      <c r="N30" s="77">
        <v>343</v>
      </c>
      <c r="O30" s="77">
        <v>399</v>
      </c>
      <c r="P30" s="77">
        <v>403</v>
      </c>
      <c r="Q30" s="77">
        <v>331</v>
      </c>
      <c r="R30" s="77">
        <v>648</v>
      </c>
      <c r="S30" s="77">
        <v>648</v>
      </c>
      <c r="T30" s="77" t="s">
        <v>93</v>
      </c>
      <c r="U30" s="77" t="s">
        <v>93</v>
      </c>
      <c r="V30" s="77">
        <v>157</v>
      </c>
      <c r="W30" s="77" t="s">
        <v>61</v>
      </c>
      <c r="X30" s="78">
        <v>30301</v>
      </c>
      <c r="Y30" s="81">
        <v>540</v>
      </c>
      <c r="Z30" s="102">
        <v>815</v>
      </c>
      <c r="AA30" s="81">
        <v>299</v>
      </c>
      <c r="AB30" s="81">
        <v>408</v>
      </c>
      <c r="AC30" s="78"/>
      <c r="AD30" s="77">
        <v>815</v>
      </c>
      <c r="AE30" s="77">
        <v>349</v>
      </c>
      <c r="AF30" s="77">
        <v>295</v>
      </c>
      <c r="AG30" s="77" t="s">
        <v>62</v>
      </c>
      <c r="AH30" s="78">
        <v>40402</v>
      </c>
      <c r="AI30" s="77">
        <v>460</v>
      </c>
      <c r="AJ30" s="77" t="s">
        <v>586</v>
      </c>
      <c r="AK30" s="77" t="s">
        <v>63</v>
      </c>
      <c r="AL30" s="77">
        <v>423</v>
      </c>
      <c r="AM30" s="77" t="s">
        <v>61</v>
      </c>
      <c r="AN30" s="77">
        <v>50101</v>
      </c>
      <c r="AO30" s="77">
        <v>175</v>
      </c>
      <c r="AP30" s="77">
        <v>341</v>
      </c>
      <c r="AQ30" s="77">
        <v>384</v>
      </c>
      <c r="AR30" s="77">
        <v>312</v>
      </c>
      <c r="AS30" s="77">
        <v>329</v>
      </c>
      <c r="AT30" s="77">
        <v>648</v>
      </c>
      <c r="AU30" s="77">
        <v>144</v>
      </c>
      <c r="AV30" s="77">
        <v>307</v>
      </c>
      <c r="AW30" s="77">
        <v>373</v>
      </c>
      <c r="AX30" s="77">
        <v>287</v>
      </c>
      <c r="AY30" s="77">
        <v>319</v>
      </c>
      <c r="AZ30" s="77" t="s">
        <v>598</v>
      </c>
      <c r="BA30" s="77" t="s">
        <v>61</v>
      </c>
      <c r="BB30" s="77">
        <v>60301</v>
      </c>
      <c r="BC30" s="77">
        <v>622</v>
      </c>
      <c r="BD30" s="77">
        <v>859</v>
      </c>
      <c r="BE30" s="77">
        <v>951</v>
      </c>
      <c r="BF30" s="77">
        <v>951</v>
      </c>
      <c r="BG30" s="77"/>
      <c r="BH30" s="77"/>
      <c r="BI30" s="77"/>
      <c r="BJ30" s="77"/>
      <c r="BK30" s="77" t="s">
        <v>61</v>
      </c>
      <c r="BL30" s="77">
        <v>906</v>
      </c>
      <c r="BM30" s="77"/>
      <c r="BN30" s="77">
        <v>826</v>
      </c>
      <c r="BO30" s="77" t="s">
        <v>172</v>
      </c>
      <c r="BP30" s="77" t="s">
        <v>172</v>
      </c>
      <c r="BQ30" s="77">
        <v>214</v>
      </c>
      <c r="BR30" s="80" t="s">
        <v>95</v>
      </c>
      <c r="BS30" s="77">
        <v>213</v>
      </c>
      <c r="BT30" s="77">
        <v>213</v>
      </c>
      <c r="BU30" s="77" t="s">
        <v>258</v>
      </c>
      <c r="BV30" s="77">
        <v>100502</v>
      </c>
      <c r="BW30" s="77">
        <v>273</v>
      </c>
      <c r="BX30" s="77" t="s">
        <v>61</v>
      </c>
      <c r="BY30" s="77">
        <v>110301</v>
      </c>
      <c r="BZ30" s="79">
        <v>207</v>
      </c>
      <c r="CA30" s="79"/>
      <c r="CB30" s="79"/>
      <c r="CC30" s="80" t="s">
        <v>173</v>
      </c>
      <c r="CD30" s="80" t="s">
        <v>303</v>
      </c>
      <c r="CE30" s="80" t="s">
        <v>304</v>
      </c>
      <c r="CF30" s="80"/>
      <c r="CG30" s="80"/>
      <c r="CH30" s="80"/>
      <c r="CI30" s="80"/>
      <c r="CJ30" s="80"/>
      <c r="CK30" s="80"/>
      <c r="CL30" s="80"/>
      <c r="CM30" s="77"/>
      <c r="CN30" s="80"/>
      <c r="CO30" s="77"/>
      <c r="CP30" s="77"/>
      <c r="CQ30" s="77"/>
      <c r="CR30" s="77"/>
      <c r="CS30" s="77"/>
      <c r="CT30" s="77"/>
      <c r="CU30" s="77"/>
      <c r="CV30" s="77"/>
      <c r="CW30" s="77"/>
      <c r="CX30" s="77"/>
    </row>
    <row r="31" spans="1:102" ht="13.5">
      <c r="A31" s="117">
        <v>29</v>
      </c>
      <c r="B31" s="118">
        <v>470</v>
      </c>
      <c r="C31" s="77">
        <v>47</v>
      </c>
      <c r="D31" s="77" t="s">
        <v>26</v>
      </c>
      <c r="E31" s="77" t="s">
        <v>258</v>
      </c>
      <c r="F31" s="78">
        <v>10103</v>
      </c>
      <c r="G31" s="77">
        <v>307</v>
      </c>
      <c r="H31" s="77">
        <v>396</v>
      </c>
      <c r="I31" s="77">
        <v>380</v>
      </c>
      <c r="J31" s="77">
        <v>295</v>
      </c>
      <c r="K31" s="77">
        <v>648</v>
      </c>
      <c r="L31" s="77">
        <v>648</v>
      </c>
      <c r="M31" s="77" t="s">
        <v>93</v>
      </c>
      <c r="N31" s="77">
        <v>343</v>
      </c>
      <c r="O31" s="77">
        <v>399</v>
      </c>
      <c r="P31" s="77">
        <v>403</v>
      </c>
      <c r="Q31" s="77">
        <v>331</v>
      </c>
      <c r="R31" s="77">
        <v>648</v>
      </c>
      <c r="S31" s="77">
        <v>648</v>
      </c>
      <c r="T31" s="77" t="s">
        <v>93</v>
      </c>
      <c r="U31" s="77" t="s">
        <v>93</v>
      </c>
      <c r="V31" s="77">
        <v>157</v>
      </c>
      <c r="W31" s="77" t="s">
        <v>61</v>
      </c>
      <c r="X31" s="78">
        <v>30301</v>
      </c>
      <c r="Y31" s="81">
        <v>540</v>
      </c>
      <c r="Z31" s="102">
        <v>815</v>
      </c>
      <c r="AA31" s="81">
        <v>299</v>
      </c>
      <c r="AB31" s="81">
        <v>408</v>
      </c>
      <c r="AC31" s="78"/>
      <c r="AD31" s="77">
        <v>815</v>
      </c>
      <c r="AE31" s="77">
        <v>349</v>
      </c>
      <c r="AF31" s="77">
        <v>295</v>
      </c>
      <c r="AG31" s="77" t="s">
        <v>62</v>
      </c>
      <c r="AH31" s="78">
        <v>40402</v>
      </c>
      <c r="AI31" s="77">
        <v>460</v>
      </c>
      <c r="AJ31" s="77" t="s">
        <v>586</v>
      </c>
      <c r="AK31" s="77" t="s">
        <v>63</v>
      </c>
      <c r="AL31" s="77">
        <v>423</v>
      </c>
      <c r="AM31" s="77" t="s">
        <v>61</v>
      </c>
      <c r="AN31" s="77">
        <v>50101</v>
      </c>
      <c r="AO31" s="77">
        <v>175</v>
      </c>
      <c r="AP31" s="77">
        <v>341</v>
      </c>
      <c r="AQ31" s="77">
        <v>384</v>
      </c>
      <c r="AR31" s="77">
        <v>312</v>
      </c>
      <c r="AS31" s="77">
        <v>329</v>
      </c>
      <c r="AT31" s="77">
        <v>648</v>
      </c>
      <c r="AU31" s="77">
        <v>144</v>
      </c>
      <c r="AV31" s="77">
        <v>307</v>
      </c>
      <c r="AW31" s="77">
        <v>373</v>
      </c>
      <c r="AX31" s="77">
        <v>287</v>
      </c>
      <c r="AY31" s="77">
        <v>319</v>
      </c>
      <c r="AZ31" s="77" t="s">
        <v>598</v>
      </c>
      <c r="BA31" s="77" t="s">
        <v>61</v>
      </c>
      <c r="BB31" s="77">
        <v>60301</v>
      </c>
      <c r="BC31" s="77">
        <v>622</v>
      </c>
      <c r="BD31" s="77">
        <v>859</v>
      </c>
      <c r="BE31" s="77">
        <v>951</v>
      </c>
      <c r="BF31" s="77">
        <v>951</v>
      </c>
      <c r="BG31" s="77"/>
      <c r="BH31" s="77"/>
      <c r="BI31" s="77"/>
      <c r="BJ31" s="77"/>
      <c r="BK31" s="77" t="s">
        <v>61</v>
      </c>
      <c r="BL31" s="77">
        <v>906</v>
      </c>
      <c r="BM31" s="77"/>
      <c r="BN31" s="77">
        <v>826</v>
      </c>
      <c r="BO31" s="77" t="s">
        <v>172</v>
      </c>
      <c r="BP31" s="77" t="s">
        <v>172</v>
      </c>
      <c r="BQ31" s="77">
        <v>214</v>
      </c>
      <c r="BR31" s="80" t="s">
        <v>95</v>
      </c>
      <c r="BS31" s="77">
        <v>213</v>
      </c>
      <c r="BT31" s="77">
        <v>213</v>
      </c>
      <c r="BU31" s="77" t="s">
        <v>258</v>
      </c>
      <c r="BV31" s="77">
        <v>100502</v>
      </c>
      <c r="BW31" s="77">
        <v>273</v>
      </c>
      <c r="BX31" s="77" t="s">
        <v>61</v>
      </c>
      <c r="BY31" s="77">
        <v>110301</v>
      </c>
      <c r="BZ31" s="79">
        <v>207</v>
      </c>
      <c r="CA31" s="79"/>
      <c r="CB31" s="79"/>
      <c r="CC31" s="80" t="s">
        <v>173</v>
      </c>
      <c r="CD31" s="80" t="s">
        <v>305</v>
      </c>
      <c r="CE31" s="80" t="s">
        <v>306</v>
      </c>
      <c r="CF31" s="80" t="s">
        <v>307</v>
      </c>
      <c r="CG31" s="80"/>
      <c r="CH31" s="80"/>
      <c r="CI31" s="80"/>
      <c r="CJ31" s="77"/>
      <c r="CK31" s="77"/>
      <c r="CL31" s="80"/>
      <c r="CM31" s="77"/>
      <c r="CN31" s="80"/>
      <c r="CO31" s="77"/>
      <c r="CP31" s="77"/>
      <c r="CQ31" s="77"/>
      <c r="CR31" s="77"/>
      <c r="CS31" s="77"/>
      <c r="CT31" s="77"/>
      <c r="CU31" s="77"/>
      <c r="CV31" s="77"/>
      <c r="CW31" s="77"/>
      <c r="CX31" s="77"/>
    </row>
    <row r="32" spans="1:102" ht="13.5">
      <c r="A32" s="117">
        <v>30</v>
      </c>
      <c r="B32" s="118">
        <v>500</v>
      </c>
      <c r="C32" s="77">
        <v>50</v>
      </c>
      <c r="D32" s="77" t="s">
        <v>27</v>
      </c>
      <c r="E32" s="77" t="s">
        <v>93</v>
      </c>
      <c r="F32" s="78">
        <v>10111</v>
      </c>
      <c r="G32" s="77">
        <v>343</v>
      </c>
      <c r="H32" s="77">
        <v>399</v>
      </c>
      <c r="I32" s="77">
        <v>403</v>
      </c>
      <c r="J32" s="77">
        <v>331</v>
      </c>
      <c r="K32" s="77">
        <v>648</v>
      </c>
      <c r="L32" s="77">
        <v>648</v>
      </c>
      <c r="M32" s="77" t="s">
        <v>93</v>
      </c>
      <c r="N32" s="77">
        <v>343</v>
      </c>
      <c r="O32" s="77">
        <v>399</v>
      </c>
      <c r="P32" s="77">
        <v>403</v>
      </c>
      <c r="Q32" s="77">
        <v>331</v>
      </c>
      <c r="R32" s="77">
        <v>648</v>
      </c>
      <c r="S32" s="77">
        <v>648</v>
      </c>
      <c r="T32" s="77" t="s">
        <v>93</v>
      </c>
      <c r="U32" s="77" t="s">
        <v>93</v>
      </c>
      <c r="V32" s="77">
        <v>157</v>
      </c>
      <c r="W32" s="77" t="s">
        <v>61</v>
      </c>
      <c r="X32" s="78">
        <v>30301</v>
      </c>
      <c r="Y32" s="81">
        <v>540</v>
      </c>
      <c r="Z32" s="102">
        <v>815</v>
      </c>
      <c r="AA32" s="81">
        <v>299</v>
      </c>
      <c r="AB32" s="81">
        <v>408</v>
      </c>
      <c r="AC32" s="78"/>
      <c r="AD32" s="77">
        <v>815</v>
      </c>
      <c r="AE32" s="77">
        <v>349</v>
      </c>
      <c r="AF32" s="77">
        <v>295</v>
      </c>
      <c r="AG32" s="77" t="s">
        <v>603</v>
      </c>
      <c r="AH32" s="78">
        <v>40402</v>
      </c>
      <c r="AI32" s="77">
        <v>460</v>
      </c>
      <c r="AJ32" s="77" t="s">
        <v>586</v>
      </c>
      <c r="AK32" s="77" t="s">
        <v>63</v>
      </c>
      <c r="AL32" s="77">
        <v>423</v>
      </c>
      <c r="AM32" s="77" t="s">
        <v>172</v>
      </c>
      <c r="AN32" s="77">
        <v>50101</v>
      </c>
      <c r="AO32" s="77">
        <v>319</v>
      </c>
      <c r="AP32" s="77">
        <v>353</v>
      </c>
      <c r="AQ32" s="77">
        <v>399</v>
      </c>
      <c r="AR32" s="77">
        <v>291</v>
      </c>
      <c r="AS32" s="77">
        <v>648</v>
      </c>
      <c r="AT32" s="77">
        <v>648</v>
      </c>
      <c r="AU32" s="77" t="s">
        <v>598</v>
      </c>
      <c r="AV32" s="77">
        <v>295</v>
      </c>
      <c r="AW32" s="77">
        <v>358</v>
      </c>
      <c r="AX32" s="77">
        <v>308</v>
      </c>
      <c r="AY32" s="77" t="s">
        <v>598</v>
      </c>
      <c r="AZ32" s="77" t="s">
        <v>598</v>
      </c>
      <c r="BA32" s="77" t="s">
        <v>61</v>
      </c>
      <c r="BB32" s="77">
        <v>60301</v>
      </c>
      <c r="BC32" s="77">
        <v>622</v>
      </c>
      <c r="BD32" s="77">
        <v>859</v>
      </c>
      <c r="BE32" s="77">
        <v>951</v>
      </c>
      <c r="BF32" s="77">
        <v>951</v>
      </c>
      <c r="BG32" s="77"/>
      <c r="BH32" s="77"/>
      <c r="BI32" s="77"/>
      <c r="BJ32" s="77"/>
      <c r="BK32" s="77" t="s">
        <v>61</v>
      </c>
      <c r="BL32" s="77">
        <v>906</v>
      </c>
      <c r="BM32" s="77"/>
      <c r="BN32" s="77">
        <v>826</v>
      </c>
      <c r="BO32" s="77" t="s">
        <v>172</v>
      </c>
      <c r="BP32" s="77" t="s">
        <v>172</v>
      </c>
      <c r="BQ32" s="77">
        <v>214</v>
      </c>
      <c r="BR32" s="80" t="s">
        <v>65</v>
      </c>
      <c r="BS32" s="77">
        <v>213</v>
      </c>
      <c r="BT32" s="77">
        <v>213</v>
      </c>
      <c r="BU32" s="77" t="s">
        <v>65</v>
      </c>
      <c r="BV32" s="77">
        <v>100502</v>
      </c>
      <c r="BW32" s="77">
        <v>273</v>
      </c>
      <c r="BX32" s="77" t="s">
        <v>61</v>
      </c>
      <c r="BY32" s="77">
        <v>110301</v>
      </c>
      <c r="BZ32" s="79">
        <v>207</v>
      </c>
      <c r="CA32" s="79"/>
      <c r="CB32" s="79"/>
      <c r="CC32" s="80" t="s">
        <v>308</v>
      </c>
      <c r="CD32" s="80" t="s">
        <v>309</v>
      </c>
      <c r="CE32" s="80" t="s">
        <v>312</v>
      </c>
      <c r="CF32" s="80" t="s">
        <v>310</v>
      </c>
      <c r="CG32" s="80" t="s">
        <v>313</v>
      </c>
      <c r="CH32" s="80" t="s">
        <v>311</v>
      </c>
      <c r="CI32" s="80" t="s">
        <v>314</v>
      </c>
      <c r="CJ32" s="80" t="s">
        <v>315</v>
      </c>
      <c r="CK32" s="80" t="s">
        <v>316</v>
      </c>
      <c r="CL32" s="77" t="s">
        <v>317</v>
      </c>
      <c r="CM32" s="77" t="s">
        <v>318</v>
      </c>
      <c r="CN32" s="77" t="s">
        <v>319</v>
      </c>
      <c r="CO32" s="77" t="s">
        <v>320</v>
      </c>
      <c r="CP32" s="77" t="s">
        <v>231</v>
      </c>
      <c r="CR32" s="80"/>
      <c r="CS32" s="77"/>
      <c r="CT32" s="77"/>
      <c r="CU32" s="77"/>
      <c r="CV32" s="77"/>
      <c r="CW32" s="77"/>
      <c r="CX32" s="77"/>
    </row>
    <row r="33" spans="1:102" ht="13.5">
      <c r="A33" s="117">
        <v>31</v>
      </c>
      <c r="B33" s="118">
        <v>520</v>
      </c>
      <c r="C33" s="77">
        <v>52</v>
      </c>
      <c r="D33" s="77" t="s">
        <v>322</v>
      </c>
      <c r="E33" s="77" t="s">
        <v>93</v>
      </c>
      <c r="F33" s="78">
        <v>10111</v>
      </c>
      <c r="G33" s="77">
        <v>343</v>
      </c>
      <c r="H33" s="77">
        <v>399</v>
      </c>
      <c r="I33" s="77">
        <v>403</v>
      </c>
      <c r="J33" s="77">
        <v>331</v>
      </c>
      <c r="K33" s="77">
        <v>648</v>
      </c>
      <c r="L33" s="77">
        <v>648</v>
      </c>
      <c r="M33" s="77" t="s">
        <v>93</v>
      </c>
      <c r="N33" s="77">
        <v>343</v>
      </c>
      <c r="O33" s="77">
        <v>399</v>
      </c>
      <c r="P33" s="77">
        <v>403</v>
      </c>
      <c r="Q33" s="77">
        <v>331</v>
      </c>
      <c r="R33" s="77">
        <v>648</v>
      </c>
      <c r="S33" s="77">
        <v>648</v>
      </c>
      <c r="T33" s="77" t="s">
        <v>93</v>
      </c>
      <c r="U33" s="77" t="s">
        <v>93</v>
      </c>
      <c r="V33" s="77">
        <v>157</v>
      </c>
      <c r="W33" s="77" t="s">
        <v>61</v>
      </c>
      <c r="X33" s="78">
        <v>30301</v>
      </c>
      <c r="Y33" s="81">
        <v>540</v>
      </c>
      <c r="Z33" s="102">
        <v>815</v>
      </c>
      <c r="AA33" s="81">
        <v>299</v>
      </c>
      <c r="AB33" s="81">
        <v>408</v>
      </c>
      <c r="AC33" s="78"/>
      <c r="AD33" s="77">
        <v>815</v>
      </c>
      <c r="AE33" s="77">
        <v>349</v>
      </c>
      <c r="AF33" s="77">
        <v>295</v>
      </c>
      <c r="AG33" s="77" t="s">
        <v>603</v>
      </c>
      <c r="AH33" s="78">
        <v>40402</v>
      </c>
      <c r="AI33" s="77">
        <v>460</v>
      </c>
      <c r="AJ33" s="77" t="s">
        <v>586</v>
      </c>
      <c r="AK33" s="77" t="s">
        <v>63</v>
      </c>
      <c r="AL33" s="77">
        <v>423</v>
      </c>
      <c r="AM33" s="77" t="s">
        <v>172</v>
      </c>
      <c r="AN33" s="77">
        <v>50101</v>
      </c>
      <c r="AO33" s="77">
        <v>319</v>
      </c>
      <c r="AP33" s="77">
        <v>353</v>
      </c>
      <c r="AQ33" s="77">
        <v>399</v>
      </c>
      <c r="AR33" s="77">
        <v>291</v>
      </c>
      <c r="AS33" s="77">
        <v>648</v>
      </c>
      <c r="AT33" s="77">
        <v>648</v>
      </c>
      <c r="AU33" s="77" t="s">
        <v>598</v>
      </c>
      <c r="AV33" s="77">
        <v>295</v>
      </c>
      <c r="AW33" s="77">
        <v>358</v>
      </c>
      <c r="AX33" s="77">
        <v>308</v>
      </c>
      <c r="AY33" s="77" t="s">
        <v>598</v>
      </c>
      <c r="AZ33" s="77" t="s">
        <v>598</v>
      </c>
      <c r="BA33" s="77" t="s">
        <v>61</v>
      </c>
      <c r="BB33" s="77">
        <v>60301</v>
      </c>
      <c r="BC33" s="77">
        <v>622</v>
      </c>
      <c r="BD33" s="77">
        <v>859</v>
      </c>
      <c r="BE33" s="77">
        <v>951</v>
      </c>
      <c r="BF33" s="77">
        <v>951</v>
      </c>
      <c r="BG33" s="77"/>
      <c r="BH33" s="77"/>
      <c r="BI33" s="77"/>
      <c r="BJ33" s="77"/>
      <c r="BK33" s="77" t="s">
        <v>61</v>
      </c>
      <c r="BL33" s="77">
        <v>906</v>
      </c>
      <c r="BM33" s="77"/>
      <c r="BN33" s="77">
        <v>826</v>
      </c>
      <c r="BO33" s="77" t="s">
        <v>172</v>
      </c>
      <c r="BP33" s="77" t="s">
        <v>172</v>
      </c>
      <c r="BQ33" s="77">
        <v>214</v>
      </c>
      <c r="BR33" s="80" t="s">
        <v>65</v>
      </c>
      <c r="BS33" s="77">
        <v>213</v>
      </c>
      <c r="BT33" s="77">
        <v>213</v>
      </c>
      <c r="BU33" s="77" t="s">
        <v>65</v>
      </c>
      <c r="BV33" s="77">
        <v>100502</v>
      </c>
      <c r="BW33" s="77">
        <v>273</v>
      </c>
      <c r="BX33" s="77" t="s">
        <v>61</v>
      </c>
      <c r="BY33" s="77">
        <v>110301</v>
      </c>
      <c r="BZ33" s="79">
        <v>207</v>
      </c>
      <c r="CA33" s="79"/>
      <c r="CB33" s="79"/>
      <c r="CC33" s="80" t="s">
        <v>308</v>
      </c>
      <c r="CD33" s="80" t="s">
        <v>323</v>
      </c>
      <c r="CE33" s="80" t="s">
        <v>324</v>
      </c>
      <c r="CF33" s="80" t="s">
        <v>325</v>
      </c>
      <c r="CG33" s="80" t="s">
        <v>342</v>
      </c>
      <c r="CH33" s="80" t="s">
        <v>343</v>
      </c>
      <c r="CI33" s="80" t="s">
        <v>278</v>
      </c>
      <c r="CJ33" s="80" t="s">
        <v>326</v>
      </c>
      <c r="CK33" s="80" t="s">
        <v>327</v>
      </c>
      <c r="CL33" s="80" t="s">
        <v>328</v>
      </c>
      <c r="CM33" s="80" t="s">
        <v>329</v>
      </c>
      <c r="CN33" s="80" t="s">
        <v>330</v>
      </c>
      <c r="CO33" s="80" t="s">
        <v>331</v>
      </c>
      <c r="CP33" s="77" t="s">
        <v>609</v>
      </c>
      <c r="CQ33" s="80"/>
      <c r="CR33" s="77"/>
      <c r="CS33" s="77"/>
      <c r="CT33" s="77"/>
      <c r="CU33" s="77"/>
      <c r="CV33" s="77"/>
      <c r="CW33" s="77"/>
      <c r="CX33" s="77"/>
    </row>
    <row r="34" spans="1:102" ht="13.5">
      <c r="A34" s="117">
        <v>32</v>
      </c>
      <c r="B34" s="118">
        <v>530</v>
      </c>
      <c r="C34" s="80">
        <v>53</v>
      </c>
      <c r="D34" s="77" t="s">
        <v>332</v>
      </c>
      <c r="E34" s="77" t="s">
        <v>93</v>
      </c>
      <c r="F34" s="78">
        <v>10111</v>
      </c>
      <c r="G34" s="77">
        <v>343</v>
      </c>
      <c r="H34" s="77">
        <v>399</v>
      </c>
      <c r="I34" s="77">
        <v>403</v>
      </c>
      <c r="J34" s="77">
        <v>331</v>
      </c>
      <c r="K34" s="77">
        <v>648</v>
      </c>
      <c r="L34" s="77">
        <v>648</v>
      </c>
      <c r="M34" s="77" t="s">
        <v>93</v>
      </c>
      <c r="N34" s="77">
        <v>343</v>
      </c>
      <c r="O34" s="77">
        <v>399</v>
      </c>
      <c r="P34" s="77">
        <v>403</v>
      </c>
      <c r="Q34" s="77">
        <v>331</v>
      </c>
      <c r="R34" s="77">
        <v>648</v>
      </c>
      <c r="S34" s="77">
        <v>648</v>
      </c>
      <c r="T34" s="77" t="s">
        <v>93</v>
      </c>
      <c r="U34" s="77" t="s">
        <v>93</v>
      </c>
      <c r="V34" s="77">
        <v>157</v>
      </c>
      <c r="W34" s="77" t="s">
        <v>61</v>
      </c>
      <c r="X34" s="78">
        <v>30301</v>
      </c>
      <c r="Y34" s="81">
        <v>540</v>
      </c>
      <c r="Z34" s="102">
        <v>815</v>
      </c>
      <c r="AA34" s="81">
        <v>299</v>
      </c>
      <c r="AB34" s="81">
        <v>408</v>
      </c>
      <c r="AC34" s="78"/>
      <c r="AD34" s="77">
        <v>815</v>
      </c>
      <c r="AE34" s="77">
        <v>349</v>
      </c>
      <c r="AF34" s="77">
        <v>295</v>
      </c>
      <c r="AG34" s="77" t="s">
        <v>603</v>
      </c>
      <c r="AH34" s="78">
        <v>40402</v>
      </c>
      <c r="AI34" s="77">
        <v>460</v>
      </c>
      <c r="AJ34" s="77" t="s">
        <v>586</v>
      </c>
      <c r="AK34" s="77" t="s">
        <v>63</v>
      </c>
      <c r="AL34" s="77">
        <v>423</v>
      </c>
      <c r="AM34" s="77" t="s">
        <v>172</v>
      </c>
      <c r="AN34" s="77">
        <v>50101</v>
      </c>
      <c r="AO34" s="77">
        <v>319</v>
      </c>
      <c r="AP34" s="77">
        <v>353</v>
      </c>
      <c r="AQ34" s="77">
        <v>399</v>
      </c>
      <c r="AR34" s="77">
        <v>291</v>
      </c>
      <c r="AS34" s="77">
        <v>648</v>
      </c>
      <c r="AT34" s="77">
        <v>648</v>
      </c>
      <c r="AU34" s="77" t="s">
        <v>598</v>
      </c>
      <c r="AV34" s="77">
        <v>295</v>
      </c>
      <c r="AW34" s="77">
        <v>358</v>
      </c>
      <c r="AX34" s="77">
        <v>308</v>
      </c>
      <c r="AY34" s="77" t="s">
        <v>598</v>
      </c>
      <c r="AZ34" s="77" t="s">
        <v>598</v>
      </c>
      <c r="BA34" s="77" t="s">
        <v>61</v>
      </c>
      <c r="BB34" s="77">
        <v>60301</v>
      </c>
      <c r="BC34" s="77">
        <v>622</v>
      </c>
      <c r="BD34" s="77">
        <v>859</v>
      </c>
      <c r="BE34" s="77">
        <v>951</v>
      </c>
      <c r="BF34" s="77">
        <v>951</v>
      </c>
      <c r="BG34" s="77"/>
      <c r="BH34" s="77"/>
      <c r="BI34" s="77"/>
      <c r="BJ34" s="77"/>
      <c r="BK34" s="77" t="s">
        <v>61</v>
      </c>
      <c r="BL34" s="77">
        <v>906</v>
      </c>
      <c r="BM34" s="77"/>
      <c r="BN34" s="77">
        <v>826</v>
      </c>
      <c r="BO34" s="77" t="s">
        <v>172</v>
      </c>
      <c r="BP34" s="77" t="s">
        <v>172</v>
      </c>
      <c r="BQ34" s="77">
        <v>214</v>
      </c>
      <c r="BR34" s="80" t="s">
        <v>65</v>
      </c>
      <c r="BS34" s="77">
        <v>213</v>
      </c>
      <c r="BT34" s="77">
        <v>213</v>
      </c>
      <c r="BU34" s="77" t="s">
        <v>65</v>
      </c>
      <c r="BV34" s="77">
        <v>100502</v>
      </c>
      <c r="BW34" s="77">
        <v>273</v>
      </c>
      <c r="BX34" s="77" t="s">
        <v>61</v>
      </c>
      <c r="BY34" s="77">
        <v>110301</v>
      </c>
      <c r="BZ34" s="79">
        <v>207</v>
      </c>
      <c r="CA34" s="79"/>
      <c r="CB34" s="79"/>
      <c r="CC34" s="80" t="s">
        <v>308</v>
      </c>
      <c r="CD34" s="80" t="s">
        <v>333</v>
      </c>
      <c r="CE34" s="80"/>
      <c r="CF34" s="80"/>
      <c r="CG34" s="77"/>
      <c r="CH34" s="80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</row>
    <row r="35" spans="1:102" ht="13.5">
      <c r="A35" s="117">
        <v>33</v>
      </c>
      <c r="B35" s="118">
        <v>540</v>
      </c>
      <c r="C35" s="80">
        <v>54</v>
      </c>
      <c r="D35" s="77" t="s">
        <v>334</v>
      </c>
      <c r="E35" s="77" t="s">
        <v>93</v>
      </c>
      <c r="F35" s="78">
        <v>10111</v>
      </c>
      <c r="G35" s="77">
        <v>343</v>
      </c>
      <c r="H35" s="77">
        <v>399</v>
      </c>
      <c r="I35" s="77">
        <v>403</v>
      </c>
      <c r="J35" s="77">
        <v>331</v>
      </c>
      <c r="K35" s="77">
        <v>648</v>
      </c>
      <c r="L35" s="77">
        <v>648</v>
      </c>
      <c r="M35" s="77" t="s">
        <v>93</v>
      </c>
      <c r="N35" s="77">
        <v>343</v>
      </c>
      <c r="O35" s="77">
        <v>399</v>
      </c>
      <c r="P35" s="77">
        <v>403</v>
      </c>
      <c r="Q35" s="77">
        <v>331</v>
      </c>
      <c r="R35" s="77">
        <v>648</v>
      </c>
      <c r="S35" s="77">
        <v>648</v>
      </c>
      <c r="T35" s="77" t="s">
        <v>93</v>
      </c>
      <c r="U35" s="77" t="s">
        <v>93</v>
      </c>
      <c r="V35" s="77">
        <v>157</v>
      </c>
      <c r="W35" s="77" t="s">
        <v>61</v>
      </c>
      <c r="X35" s="78">
        <v>30301</v>
      </c>
      <c r="Y35" s="81">
        <v>540</v>
      </c>
      <c r="Z35" s="102">
        <v>815</v>
      </c>
      <c r="AA35" s="81">
        <v>299</v>
      </c>
      <c r="AB35" s="81">
        <v>408</v>
      </c>
      <c r="AC35" s="78"/>
      <c r="AD35" s="77">
        <v>815</v>
      </c>
      <c r="AE35" s="77">
        <v>349</v>
      </c>
      <c r="AF35" s="77">
        <v>295</v>
      </c>
      <c r="AG35" s="77" t="s">
        <v>603</v>
      </c>
      <c r="AH35" s="78">
        <v>40402</v>
      </c>
      <c r="AI35" s="77">
        <v>460</v>
      </c>
      <c r="AJ35" s="77" t="s">
        <v>586</v>
      </c>
      <c r="AK35" s="77" t="s">
        <v>63</v>
      </c>
      <c r="AL35" s="77">
        <v>423</v>
      </c>
      <c r="AM35" s="77" t="s">
        <v>172</v>
      </c>
      <c r="AN35" s="77">
        <v>50101</v>
      </c>
      <c r="AO35" s="77">
        <v>319</v>
      </c>
      <c r="AP35" s="77">
        <v>353</v>
      </c>
      <c r="AQ35" s="77">
        <v>399</v>
      </c>
      <c r="AR35" s="77">
        <v>291</v>
      </c>
      <c r="AS35" s="77">
        <v>648</v>
      </c>
      <c r="AT35" s="77">
        <v>648</v>
      </c>
      <c r="AU35" s="77" t="s">
        <v>598</v>
      </c>
      <c r="AV35" s="77">
        <v>295</v>
      </c>
      <c r="AW35" s="77">
        <v>358</v>
      </c>
      <c r="AX35" s="77">
        <v>308</v>
      </c>
      <c r="AY35" s="77" t="s">
        <v>598</v>
      </c>
      <c r="AZ35" s="77" t="s">
        <v>598</v>
      </c>
      <c r="BA35" s="77" t="s">
        <v>61</v>
      </c>
      <c r="BB35" s="77">
        <v>60301</v>
      </c>
      <c r="BC35" s="77">
        <v>622</v>
      </c>
      <c r="BD35" s="77">
        <v>859</v>
      </c>
      <c r="BE35" s="77">
        <v>951</v>
      </c>
      <c r="BF35" s="77">
        <v>951</v>
      </c>
      <c r="BG35" s="77"/>
      <c r="BH35" s="77"/>
      <c r="BI35" s="77"/>
      <c r="BJ35" s="77"/>
      <c r="BK35" s="77" t="s">
        <v>61</v>
      </c>
      <c r="BL35" s="77">
        <v>906</v>
      </c>
      <c r="BM35" s="77"/>
      <c r="BN35" s="77">
        <v>826</v>
      </c>
      <c r="BO35" s="77" t="s">
        <v>172</v>
      </c>
      <c r="BP35" s="77" t="s">
        <v>172</v>
      </c>
      <c r="BQ35" s="77">
        <v>214</v>
      </c>
      <c r="BR35" s="80" t="s">
        <v>65</v>
      </c>
      <c r="BS35" s="77">
        <v>213</v>
      </c>
      <c r="BT35" s="77">
        <v>213</v>
      </c>
      <c r="BU35" s="77" t="s">
        <v>65</v>
      </c>
      <c r="BV35" s="77">
        <v>100502</v>
      </c>
      <c r="BW35" s="77">
        <v>273</v>
      </c>
      <c r="BX35" s="77" t="s">
        <v>61</v>
      </c>
      <c r="BY35" s="77">
        <v>110301</v>
      </c>
      <c r="BZ35" s="79">
        <v>207</v>
      </c>
      <c r="CA35" s="79"/>
      <c r="CB35" s="79"/>
      <c r="CC35" s="80" t="s">
        <v>308</v>
      </c>
      <c r="CD35" s="80" t="s">
        <v>335</v>
      </c>
      <c r="CE35" s="80" t="s">
        <v>336</v>
      </c>
      <c r="CF35" s="80" t="s">
        <v>337</v>
      </c>
      <c r="CG35" s="77" t="s">
        <v>338</v>
      </c>
      <c r="CH35" s="80" t="s">
        <v>339</v>
      </c>
      <c r="CI35" s="80" t="s">
        <v>340</v>
      </c>
      <c r="CJ35" s="80" t="s">
        <v>37</v>
      </c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</row>
    <row r="36" spans="1:102" ht="13.5">
      <c r="A36" s="117">
        <v>34</v>
      </c>
      <c r="B36" s="118">
        <v>550</v>
      </c>
      <c r="C36" s="80">
        <v>55</v>
      </c>
      <c r="D36" s="77" t="s">
        <v>341</v>
      </c>
      <c r="E36" s="77" t="s">
        <v>93</v>
      </c>
      <c r="F36" s="78">
        <v>10111</v>
      </c>
      <c r="G36" s="77">
        <v>343</v>
      </c>
      <c r="H36" s="77">
        <v>399</v>
      </c>
      <c r="I36" s="77">
        <v>403</v>
      </c>
      <c r="J36" s="77">
        <v>331</v>
      </c>
      <c r="K36" s="77">
        <v>648</v>
      </c>
      <c r="L36" s="77">
        <v>648</v>
      </c>
      <c r="M36" s="77" t="s">
        <v>93</v>
      </c>
      <c r="N36" s="77">
        <v>343</v>
      </c>
      <c r="O36" s="77">
        <v>399</v>
      </c>
      <c r="P36" s="77">
        <v>403</v>
      </c>
      <c r="Q36" s="77">
        <v>331</v>
      </c>
      <c r="R36" s="77">
        <v>648</v>
      </c>
      <c r="S36" s="77">
        <v>648</v>
      </c>
      <c r="T36" s="77" t="s">
        <v>93</v>
      </c>
      <c r="U36" s="77" t="s">
        <v>93</v>
      </c>
      <c r="V36" s="77">
        <v>157</v>
      </c>
      <c r="W36" s="77" t="s">
        <v>61</v>
      </c>
      <c r="X36" s="78">
        <v>30301</v>
      </c>
      <c r="Y36" s="81">
        <v>540</v>
      </c>
      <c r="Z36" s="102">
        <v>815</v>
      </c>
      <c r="AA36" s="81">
        <v>299</v>
      </c>
      <c r="AB36" s="81">
        <v>408</v>
      </c>
      <c r="AC36" s="78"/>
      <c r="AD36" s="77">
        <v>815</v>
      </c>
      <c r="AE36" s="77">
        <v>349</v>
      </c>
      <c r="AF36" s="77">
        <v>295</v>
      </c>
      <c r="AG36" s="77" t="s">
        <v>603</v>
      </c>
      <c r="AH36" s="78">
        <v>40402</v>
      </c>
      <c r="AI36" s="77">
        <v>460</v>
      </c>
      <c r="AJ36" s="77" t="s">
        <v>586</v>
      </c>
      <c r="AK36" s="77" t="s">
        <v>63</v>
      </c>
      <c r="AL36" s="77">
        <v>423</v>
      </c>
      <c r="AM36" s="77" t="s">
        <v>172</v>
      </c>
      <c r="AN36" s="77">
        <v>50101</v>
      </c>
      <c r="AO36" s="77">
        <v>319</v>
      </c>
      <c r="AP36" s="77">
        <v>353</v>
      </c>
      <c r="AQ36" s="77">
        <v>399</v>
      </c>
      <c r="AR36" s="77">
        <v>291</v>
      </c>
      <c r="AS36" s="77">
        <v>648</v>
      </c>
      <c r="AT36" s="77">
        <v>648</v>
      </c>
      <c r="AU36" s="77" t="s">
        <v>598</v>
      </c>
      <c r="AV36" s="77">
        <v>295</v>
      </c>
      <c r="AW36" s="77">
        <v>358</v>
      </c>
      <c r="AX36" s="77">
        <v>308</v>
      </c>
      <c r="AY36" s="77" t="s">
        <v>598</v>
      </c>
      <c r="AZ36" s="77" t="s">
        <v>598</v>
      </c>
      <c r="BA36" s="77" t="s">
        <v>61</v>
      </c>
      <c r="BB36" s="77">
        <v>60301</v>
      </c>
      <c r="BC36" s="77">
        <v>622</v>
      </c>
      <c r="BD36" s="77">
        <v>859</v>
      </c>
      <c r="BE36" s="77">
        <v>951</v>
      </c>
      <c r="BF36" s="77">
        <v>951</v>
      </c>
      <c r="BG36" s="77"/>
      <c r="BH36" s="77"/>
      <c r="BI36" s="77"/>
      <c r="BJ36" s="77"/>
      <c r="BK36" s="77" t="s">
        <v>61</v>
      </c>
      <c r="BL36" s="77">
        <v>906</v>
      </c>
      <c r="BM36" s="77"/>
      <c r="BN36" s="77">
        <v>826</v>
      </c>
      <c r="BO36" s="80" t="s">
        <v>172</v>
      </c>
      <c r="BP36" s="80" t="s">
        <v>172</v>
      </c>
      <c r="BQ36" s="77">
        <v>214</v>
      </c>
      <c r="BR36" s="80" t="s">
        <v>65</v>
      </c>
      <c r="BS36" s="77">
        <v>213</v>
      </c>
      <c r="BT36" s="77">
        <v>213</v>
      </c>
      <c r="BU36" s="77" t="s">
        <v>65</v>
      </c>
      <c r="BV36" s="77">
        <v>100502</v>
      </c>
      <c r="BW36" s="77">
        <v>273</v>
      </c>
      <c r="BX36" s="77" t="s">
        <v>61</v>
      </c>
      <c r="BY36" s="77">
        <v>110301</v>
      </c>
      <c r="BZ36" s="79">
        <v>207</v>
      </c>
      <c r="CA36" s="79"/>
      <c r="CB36" s="79"/>
      <c r="CC36" s="80" t="s">
        <v>308</v>
      </c>
      <c r="CD36" s="80" t="s">
        <v>344</v>
      </c>
      <c r="CE36" s="77" t="s">
        <v>345</v>
      </c>
      <c r="CF36" s="77" t="s">
        <v>346</v>
      </c>
      <c r="CG36" s="77" t="s">
        <v>347</v>
      </c>
      <c r="CH36" s="77" t="s">
        <v>348</v>
      </c>
      <c r="CI36" s="77" t="s">
        <v>349</v>
      </c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</row>
    <row r="37" spans="1:103" ht="13.5">
      <c r="A37" s="117">
        <v>35</v>
      </c>
      <c r="B37" s="118">
        <v>560</v>
      </c>
      <c r="C37" s="80">
        <v>56</v>
      </c>
      <c r="D37" s="77" t="s">
        <v>350</v>
      </c>
      <c r="E37" s="77" t="s">
        <v>93</v>
      </c>
      <c r="F37" s="78">
        <v>10111</v>
      </c>
      <c r="G37" s="77">
        <v>343</v>
      </c>
      <c r="H37" s="77">
        <v>399</v>
      </c>
      <c r="I37" s="77">
        <v>403</v>
      </c>
      <c r="J37" s="77">
        <v>331</v>
      </c>
      <c r="K37" s="77">
        <v>648</v>
      </c>
      <c r="L37" s="77">
        <v>648</v>
      </c>
      <c r="M37" s="77" t="s">
        <v>93</v>
      </c>
      <c r="N37" s="77">
        <v>343</v>
      </c>
      <c r="O37" s="77">
        <v>399</v>
      </c>
      <c r="P37" s="77">
        <v>403</v>
      </c>
      <c r="Q37" s="77">
        <v>331</v>
      </c>
      <c r="R37" s="77">
        <v>648</v>
      </c>
      <c r="S37" s="77">
        <v>648</v>
      </c>
      <c r="T37" s="77" t="s">
        <v>93</v>
      </c>
      <c r="U37" s="77" t="s">
        <v>93</v>
      </c>
      <c r="V37" s="77">
        <v>157</v>
      </c>
      <c r="W37" s="77" t="s">
        <v>61</v>
      </c>
      <c r="X37" s="78">
        <v>30301</v>
      </c>
      <c r="Y37" s="81">
        <v>540</v>
      </c>
      <c r="Z37" s="102">
        <v>815</v>
      </c>
      <c r="AA37" s="81">
        <v>299</v>
      </c>
      <c r="AB37" s="81">
        <v>408</v>
      </c>
      <c r="AC37" s="78"/>
      <c r="AD37" s="77">
        <v>815</v>
      </c>
      <c r="AE37" s="77">
        <v>349</v>
      </c>
      <c r="AF37" s="77">
        <v>295</v>
      </c>
      <c r="AG37" s="77" t="s">
        <v>62</v>
      </c>
      <c r="AH37" s="78">
        <v>40402</v>
      </c>
      <c r="AI37" s="77">
        <v>460</v>
      </c>
      <c r="AJ37" s="77" t="s">
        <v>586</v>
      </c>
      <c r="AK37" s="77" t="s">
        <v>63</v>
      </c>
      <c r="AL37" s="77">
        <v>423</v>
      </c>
      <c r="AM37" s="77" t="s">
        <v>61</v>
      </c>
      <c r="AN37" s="77">
        <v>50101</v>
      </c>
      <c r="AO37" s="77">
        <v>175</v>
      </c>
      <c r="AP37" s="77">
        <v>341</v>
      </c>
      <c r="AQ37" s="77">
        <v>384</v>
      </c>
      <c r="AR37" s="77">
        <v>312</v>
      </c>
      <c r="AS37" s="77">
        <v>329</v>
      </c>
      <c r="AT37" s="77">
        <v>648</v>
      </c>
      <c r="AU37" s="77">
        <v>144</v>
      </c>
      <c r="AV37" s="77">
        <v>307</v>
      </c>
      <c r="AW37" s="77">
        <v>373</v>
      </c>
      <c r="AX37" s="77">
        <v>287</v>
      </c>
      <c r="AY37" s="77">
        <v>319</v>
      </c>
      <c r="AZ37" s="77" t="s">
        <v>598</v>
      </c>
      <c r="BA37" s="77" t="s">
        <v>61</v>
      </c>
      <c r="BB37" s="77">
        <v>60301</v>
      </c>
      <c r="BC37" s="77">
        <v>622</v>
      </c>
      <c r="BD37" s="77">
        <v>859</v>
      </c>
      <c r="BE37" s="77">
        <v>951</v>
      </c>
      <c r="BF37" s="77">
        <v>951</v>
      </c>
      <c r="BG37" s="77"/>
      <c r="BH37" s="77"/>
      <c r="BI37" s="77"/>
      <c r="BJ37" s="77"/>
      <c r="BK37" s="77" t="s">
        <v>61</v>
      </c>
      <c r="BL37" s="77">
        <v>906</v>
      </c>
      <c r="BM37" s="77"/>
      <c r="BN37" s="77">
        <v>826</v>
      </c>
      <c r="BO37" s="80" t="s">
        <v>172</v>
      </c>
      <c r="BP37" s="80" t="s">
        <v>172</v>
      </c>
      <c r="BQ37" s="77">
        <v>214</v>
      </c>
      <c r="BR37" s="80" t="s">
        <v>65</v>
      </c>
      <c r="BS37" s="77">
        <v>213</v>
      </c>
      <c r="BT37" s="77">
        <v>213</v>
      </c>
      <c r="BU37" s="77" t="s">
        <v>65</v>
      </c>
      <c r="BV37" s="77">
        <v>100502</v>
      </c>
      <c r="BW37" s="77">
        <v>273</v>
      </c>
      <c r="BX37" s="77" t="s">
        <v>61</v>
      </c>
      <c r="BY37" s="77">
        <v>110301</v>
      </c>
      <c r="BZ37" s="79">
        <v>207</v>
      </c>
      <c r="CA37" s="79"/>
      <c r="CB37" s="79"/>
      <c r="CC37" s="80" t="s">
        <v>351</v>
      </c>
      <c r="CD37" s="80" t="s">
        <v>352</v>
      </c>
      <c r="CE37" s="80" t="s">
        <v>353</v>
      </c>
      <c r="CF37" s="80" t="s">
        <v>354</v>
      </c>
      <c r="CG37" s="80" t="s">
        <v>355</v>
      </c>
      <c r="CH37" s="80" t="s">
        <v>356</v>
      </c>
      <c r="CI37" s="80" t="s">
        <v>357</v>
      </c>
      <c r="CJ37" s="80" t="s">
        <v>358</v>
      </c>
      <c r="CK37" s="80" t="s">
        <v>566</v>
      </c>
      <c r="CL37" s="81" t="s">
        <v>360</v>
      </c>
      <c r="CO37" s="80"/>
      <c r="CP37" s="80"/>
      <c r="CQ37" s="80"/>
      <c r="CR37" s="77"/>
      <c r="CU37" s="80"/>
      <c r="CV37" s="80"/>
      <c r="CW37" s="80"/>
      <c r="CX37" s="77"/>
      <c r="CY37" s="81"/>
    </row>
    <row r="38" spans="1:102" ht="13.5">
      <c r="A38" s="117">
        <v>36</v>
      </c>
      <c r="B38" s="118">
        <v>590</v>
      </c>
      <c r="C38" s="143">
        <v>59</v>
      </c>
      <c r="D38" s="77" t="s">
        <v>361</v>
      </c>
      <c r="E38" s="77" t="s">
        <v>93</v>
      </c>
      <c r="F38" s="78">
        <v>10111</v>
      </c>
      <c r="G38" s="77">
        <v>343</v>
      </c>
      <c r="H38" s="77">
        <v>399</v>
      </c>
      <c r="I38" s="77">
        <v>403</v>
      </c>
      <c r="J38" s="77">
        <v>331</v>
      </c>
      <c r="K38" s="77">
        <v>648</v>
      </c>
      <c r="L38" s="77">
        <v>648</v>
      </c>
      <c r="M38" s="77" t="s">
        <v>93</v>
      </c>
      <c r="N38" s="77">
        <v>343</v>
      </c>
      <c r="O38" s="77">
        <v>399</v>
      </c>
      <c r="P38" s="77">
        <v>403</v>
      </c>
      <c r="Q38" s="77">
        <v>331</v>
      </c>
      <c r="R38" s="77">
        <v>648</v>
      </c>
      <c r="S38" s="77">
        <v>648</v>
      </c>
      <c r="T38" s="77" t="s">
        <v>93</v>
      </c>
      <c r="U38" s="77" t="s">
        <v>93</v>
      </c>
      <c r="V38" s="77">
        <v>157</v>
      </c>
      <c r="W38" s="77" t="s">
        <v>61</v>
      </c>
      <c r="X38" s="78">
        <v>30301</v>
      </c>
      <c r="Y38" s="81">
        <v>540</v>
      </c>
      <c r="Z38" s="102">
        <v>815</v>
      </c>
      <c r="AA38" s="81">
        <v>299</v>
      </c>
      <c r="AB38" s="81">
        <v>408</v>
      </c>
      <c r="AC38" s="78"/>
      <c r="AD38" s="77">
        <v>815</v>
      </c>
      <c r="AE38" s="77">
        <v>349</v>
      </c>
      <c r="AF38" s="77">
        <v>295</v>
      </c>
      <c r="AG38" s="77" t="s">
        <v>62</v>
      </c>
      <c r="AH38" s="78">
        <v>40402</v>
      </c>
      <c r="AI38" s="77">
        <v>460</v>
      </c>
      <c r="AJ38" s="77" t="s">
        <v>586</v>
      </c>
      <c r="AK38" s="77" t="s">
        <v>63</v>
      </c>
      <c r="AL38" s="77">
        <v>423</v>
      </c>
      <c r="AM38" s="77" t="s">
        <v>61</v>
      </c>
      <c r="AN38" s="77">
        <v>50101</v>
      </c>
      <c r="AO38" s="77">
        <v>175</v>
      </c>
      <c r="AP38" s="77">
        <v>341</v>
      </c>
      <c r="AQ38" s="77">
        <v>384</v>
      </c>
      <c r="AR38" s="77">
        <v>312</v>
      </c>
      <c r="AS38" s="77">
        <v>329</v>
      </c>
      <c r="AT38" s="77">
        <v>648</v>
      </c>
      <c r="AU38" s="77">
        <v>144</v>
      </c>
      <c r="AV38" s="77">
        <v>307</v>
      </c>
      <c r="AW38" s="77">
        <v>373</v>
      </c>
      <c r="AX38" s="77">
        <v>287</v>
      </c>
      <c r="AY38" s="77">
        <v>319</v>
      </c>
      <c r="AZ38" s="77" t="s">
        <v>598</v>
      </c>
      <c r="BA38" s="77" t="s">
        <v>61</v>
      </c>
      <c r="BB38" s="77">
        <v>60301</v>
      </c>
      <c r="BC38" s="77">
        <v>622</v>
      </c>
      <c r="BD38" s="77">
        <v>859</v>
      </c>
      <c r="BE38" s="77">
        <v>951</v>
      </c>
      <c r="BF38" s="77">
        <v>951</v>
      </c>
      <c r="BG38" s="77"/>
      <c r="BH38" s="77"/>
      <c r="BI38" s="77"/>
      <c r="BJ38" s="77"/>
      <c r="BK38" s="77" t="s">
        <v>61</v>
      </c>
      <c r="BL38" s="77">
        <v>906</v>
      </c>
      <c r="BM38" s="77"/>
      <c r="BN38" s="77">
        <v>826</v>
      </c>
      <c r="BO38" s="80" t="s">
        <v>172</v>
      </c>
      <c r="BP38" s="80" t="s">
        <v>172</v>
      </c>
      <c r="BQ38" s="77">
        <v>214</v>
      </c>
      <c r="BR38" s="80" t="s">
        <v>65</v>
      </c>
      <c r="BS38" s="77">
        <v>213</v>
      </c>
      <c r="BT38" s="77">
        <v>213</v>
      </c>
      <c r="BU38" s="77" t="s">
        <v>65</v>
      </c>
      <c r="BV38" s="77">
        <v>100502</v>
      </c>
      <c r="BW38" s="77">
        <v>273</v>
      </c>
      <c r="BX38" s="77" t="s">
        <v>61</v>
      </c>
      <c r="BY38" s="77">
        <v>110301</v>
      </c>
      <c r="BZ38" s="79">
        <v>207</v>
      </c>
      <c r="CA38" s="79"/>
      <c r="CB38" s="79"/>
      <c r="CC38" s="80" t="s">
        <v>362</v>
      </c>
      <c r="CD38" s="80" t="s">
        <v>363</v>
      </c>
      <c r="CE38" s="80" t="s">
        <v>364</v>
      </c>
      <c r="CF38" s="80" t="s">
        <v>365</v>
      </c>
      <c r="CG38" s="80" t="s">
        <v>366</v>
      </c>
      <c r="CH38" s="80" t="s">
        <v>367</v>
      </c>
      <c r="CI38" s="77" t="s">
        <v>321</v>
      </c>
      <c r="CJ38" s="80" t="s">
        <v>368</v>
      </c>
      <c r="CL38" s="80"/>
      <c r="CM38" s="80"/>
      <c r="CN38" s="80"/>
      <c r="CO38" s="77"/>
      <c r="CP38" s="77"/>
      <c r="CQ38" s="80"/>
      <c r="CR38" s="80"/>
      <c r="CS38" s="80"/>
      <c r="CT38" s="77"/>
      <c r="CU38" s="80"/>
      <c r="CV38" s="77"/>
      <c r="CW38" s="77"/>
      <c r="CX38" s="77"/>
    </row>
    <row r="39" spans="1:102" ht="13.5">
      <c r="A39" s="117">
        <v>37</v>
      </c>
      <c r="B39" s="118">
        <v>600</v>
      </c>
      <c r="C39" s="77">
        <v>60</v>
      </c>
      <c r="D39" s="77" t="s">
        <v>369</v>
      </c>
      <c r="E39" s="77" t="s">
        <v>93</v>
      </c>
      <c r="F39" s="78">
        <v>10111</v>
      </c>
      <c r="G39" s="77">
        <v>343</v>
      </c>
      <c r="H39" s="77">
        <v>399</v>
      </c>
      <c r="I39" s="77">
        <v>403</v>
      </c>
      <c r="J39" s="77">
        <v>331</v>
      </c>
      <c r="K39" s="77">
        <v>648</v>
      </c>
      <c r="L39" s="77">
        <v>648</v>
      </c>
      <c r="M39" s="77" t="s">
        <v>93</v>
      </c>
      <c r="N39" s="77">
        <v>343</v>
      </c>
      <c r="O39" s="77">
        <v>399</v>
      </c>
      <c r="P39" s="77">
        <v>403</v>
      </c>
      <c r="Q39" s="77">
        <v>331</v>
      </c>
      <c r="R39" s="77">
        <v>648</v>
      </c>
      <c r="S39" s="77">
        <v>648</v>
      </c>
      <c r="T39" s="77" t="s">
        <v>93</v>
      </c>
      <c r="U39" s="77" t="s">
        <v>93</v>
      </c>
      <c r="V39" s="77">
        <v>157</v>
      </c>
      <c r="W39" s="77" t="s">
        <v>61</v>
      </c>
      <c r="X39" s="78">
        <v>30301</v>
      </c>
      <c r="Y39" s="81">
        <v>540</v>
      </c>
      <c r="Z39" s="102">
        <v>815</v>
      </c>
      <c r="AA39" s="81">
        <v>299</v>
      </c>
      <c r="AB39" s="81">
        <v>408</v>
      </c>
      <c r="AC39" s="78"/>
      <c r="AD39" s="77">
        <v>815</v>
      </c>
      <c r="AE39" s="77">
        <v>349</v>
      </c>
      <c r="AF39" s="77">
        <v>295</v>
      </c>
      <c r="AG39" s="77" t="s">
        <v>62</v>
      </c>
      <c r="AH39" s="78">
        <v>40402</v>
      </c>
      <c r="AI39" s="77">
        <v>460</v>
      </c>
      <c r="AJ39" s="77" t="s">
        <v>586</v>
      </c>
      <c r="AK39" s="77" t="s">
        <v>63</v>
      </c>
      <c r="AL39" s="77">
        <v>423</v>
      </c>
      <c r="AM39" s="77" t="s">
        <v>61</v>
      </c>
      <c r="AN39" s="77">
        <v>50101</v>
      </c>
      <c r="AO39" s="77">
        <v>175</v>
      </c>
      <c r="AP39" s="77">
        <v>341</v>
      </c>
      <c r="AQ39" s="77">
        <v>384</v>
      </c>
      <c r="AR39" s="77">
        <v>312</v>
      </c>
      <c r="AS39" s="77">
        <v>329</v>
      </c>
      <c r="AT39" s="77">
        <v>648</v>
      </c>
      <c r="AU39" s="77">
        <v>144</v>
      </c>
      <c r="AV39" s="77">
        <v>307</v>
      </c>
      <c r="AW39" s="77">
        <v>373</v>
      </c>
      <c r="AX39" s="77">
        <v>287</v>
      </c>
      <c r="AY39" s="77">
        <v>319</v>
      </c>
      <c r="AZ39" s="77" t="s">
        <v>598</v>
      </c>
      <c r="BA39" s="77" t="s">
        <v>61</v>
      </c>
      <c r="BB39" s="77">
        <v>60301</v>
      </c>
      <c r="BC39" s="77">
        <v>622</v>
      </c>
      <c r="BD39" s="77">
        <v>859</v>
      </c>
      <c r="BE39" s="77">
        <v>951</v>
      </c>
      <c r="BF39" s="77">
        <v>951</v>
      </c>
      <c r="BG39" s="77"/>
      <c r="BH39" s="77"/>
      <c r="BI39" s="77"/>
      <c r="BJ39" s="77"/>
      <c r="BK39" s="77" t="s">
        <v>61</v>
      </c>
      <c r="BL39" s="77">
        <v>906</v>
      </c>
      <c r="BM39" s="77"/>
      <c r="BN39" s="77">
        <v>826</v>
      </c>
      <c r="BO39" s="80" t="s">
        <v>64</v>
      </c>
      <c r="BP39" s="80" t="s">
        <v>64</v>
      </c>
      <c r="BQ39" s="77">
        <v>214</v>
      </c>
      <c r="BR39" s="80" t="s">
        <v>65</v>
      </c>
      <c r="BS39" s="77">
        <v>213</v>
      </c>
      <c r="BT39" s="77">
        <v>213</v>
      </c>
      <c r="BU39" s="77" t="s">
        <v>61</v>
      </c>
      <c r="BV39" s="77">
        <v>100501</v>
      </c>
      <c r="BW39" s="77">
        <v>273</v>
      </c>
      <c r="BX39" s="77" t="s">
        <v>66</v>
      </c>
      <c r="BY39" s="77">
        <v>110304</v>
      </c>
      <c r="BZ39" s="79">
        <v>207</v>
      </c>
      <c r="CA39" s="79"/>
      <c r="CB39" s="79"/>
      <c r="CC39" s="80" t="s">
        <v>128</v>
      </c>
      <c r="CD39" s="80" t="s">
        <v>370</v>
      </c>
      <c r="CE39" s="77" t="s">
        <v>371</v>
      </c>
      <c r="CF39" s="77" t="s">
        <v>372</v>
      </c>
      <c r="CG39" s="77" t="s">
        <v>38</v>
      </c>
      <c r="CH39" s="77" t="s">
        <v>39</v>
      </c>
      <c r="CI39" s="77" t="s">
        <v>40</v>
      </c>
      <c r="CJ39" s="77" t="s">
        <v>41</v>
      </c>
      <c r="CK39" s="77" t="s">
        <v>42</v>
      </c>
      <c r="CL39" s="77" t="s">
        <v>1</v>
      </c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</row>
    <row r="40" spans="1:102" ht="13.5">
      <c r="A40" s="117">
        <v>38</v>
      </c>
      <c r="B40" s="118">
        <v>601</v>
      </c>
      <c r="C40" s="77">
        <v>60</v>
      </c>
      <c r="D40" s="77" t="s">
        <v>369</v>
      </c>
      <c r="E40" s="77" t="s">
        <v>93</v>
      </c>
      <c r="F40" s="78">
        <v>10111</v>
      </c>
      <c r="G40" s="77">
        <v>343</v>
      </c>
      <c r="H40" s="77">
        <v>399</v>
      </c>
      <c r="I40" s="77">
        <v>403</v>
      </c>
      <c r="J40" s="77">
        <v>331</v>
      </c>
      <c r="K40" s="77">
        <v>648</v>
      </c>
      <c r="L40" s="77">
        <v>648</v>
      </c>
      <c r="M40" s="77" t="s">
        <v>258</v>
      </c>
      <c r="N40" s="77">
        <v>307</v>
      </c>
      <c r="O40" s="77">
        <v>396</v>
      </c>
      <c r="P40" s="77">
        <v>380</v>
      </c>
      <c r="Q40" s="77">
        <v>295</v>
      </c>
      <c r="R40" s="77">
        <v>648</v>
      </c>
      <c r="S40" s="77">
        <v>648</v>
      </c>
      <c r="T40" s="77" t="s">
        <v>93</v>
      </c>
      <c r="U40" s="77" t="s">
        <v>258</v>
      </c>
      <c r="V40" s="77">
        <v>157</v>
      </c>
      <c r="W40" s="77" t="s">
        <v>63</v>
      </c>
      <c r="X40" s="78">
        <v>30301</v>
      </c>
      <c r="Y40" s="81" t="s">
        <v>63</v>
      </c>
      <c r="Z40" s="102" t="s">
        <v>63</v>
      </c>
      <c r="AA40" s="81" t="s">
        <v>63</v>
      </c>
      <c r="AB40" s="81" t="s">
        <v>63</v>
      </c>
      <c r="AC40" s="78"/>
      <c r="AD40" s="77" t="s">
        <v>63</v>
      </c>
      <c r="AE40" s="77" t="s">
        <v>63</v>
      </c>
      <c r="AF40" s="77" t="s">
        <v>63</v>
      </c>
      <c r="AG40" s="77" t="s">
        <v>63</v>
      </c>
      <c r="AH40" s="78">
        <v>40401</v>
      </c>
      <c r="AI40" s="77" t="s">
        <v>63</v>
      </c>
      <c r="AJ40" s="77" t="s">
        <v>63</v>
      </c>
      <c r="AK40" s="77" t="s">
        <v>63</v>
      </c>
      <c r="AL40" s="77" t="s">
        <v>63</v>
      </c>
      <c r="AM40" s="77" t="s">
        <v>63</v>
      </c>
      <c r="AN40" s="77">
        <v>50101</v>
      </c>
      <c r="AO40" s="77" t="s">
        <v>63</v>
      </c>
      <c r="AP40" s="77" t="s">
        <v>63</v>
      </c>
      <c r="AQ40" s="77" t="s">
        <v>63</v>
      </c>
      <c r="AR40" s="77" t="s">
        <v>63</v>
      </c>
      <c r="AS40" s="77" t="s">
        <v>63</v>
      </c>
      <c r="AT40" s="77" t="s">
        <v>63</v>
      </c>
      <c r="AU40" s="77" t="s">
        <v>63</v>
      </c>
      <c r="AV40" s="77" t="s">
        <v>63</v>
      </c>
      <c r="AW40" s="77" t="s">
        <v>63</v>
      </c>
      <c r="AX40" s="77" t="s">
        <v>63</v>
      </c>
      <c r="AY40" s="77" t="s">
        <v>63</v>
      </c>
      <c r="AZ40" s="77" t="s">
        <v>63</v>
      </c>
      <c r="BA40" s="77" t="s">
        <v>63</v>
      </c>
      <c r="BB40" s="77">
        <v>60303</v>
      </c>
      <c r="BC40" s="77" t="s">
        <v>63</v>
      </c>
      <c r="BD40" s="77" t="s">
        <v>63</v>
      </c>
      <c r="BE40" s="77" t="s">
        <v>63</v>
      </c>
      <c r="BF40" s="77" t="s">
        <v>63</v>
      </c>
      <c r="BG40" s="77"/>
      <c r="BH40" s="77" t="s">
        <v>63</v>
      </c>
      <c r="BI40" s="77" t="s">
        <v>63</v>
      </c>
      <c r="BJ40" s="77" t="s">
        <v>63</v>
      </c>
      <c r="BK40" s="77" t="s">
        <v>63</v>
      </c>
      <c r="BL40" s="77" t="s">
        <v>63</v>
      </c>
      <c r="BM40" s="77"/>
      <c r="BN40" s="77" t="s">
        <v>63</v>
      </c>
      <c r="BO40" s="80" t="s">
        <v>63</v>
      </c>
      <c r="BP40" s="80" t="s">
        <v>63</v>
      </c>
      <c r="BQ40" s="77" t="s">
        <v>63</v>
      </c>
      <c r="BR40" s="80" t="s">
        <v>95</v>
      </c>
      <c r="BS40" s="77">
        <v>213</v>
      </c>
      <c r="BT40" s="77">
        <v>213</v>
      </c>
      <c r="BU40" s="77" t="s">
        <v>63</v>
      </c>
      <c r="BV40" s="77">
        <v>100502</v>
      </c>
      <c r="BW40" s="77" t="s">
        <v>63</v>
      </c>
      <c r="BX40" s="77" t="s">
        <v>61</v>
      </c>
      <c r="BY40" s="77">
        <v>110301</v>
      </c>
      <c r="BZ40" s="79">
        <v>207</v>
      </c>
      <c r="CA40" s="79"/>
      <c r="CB40" s="79"/>
      <c r="CC40" s="80" t="s">
        <v>373</v>
      </c>
      <c r="CD40" s="80" t="s">
        <v>610</v>
      </c>
      <c r="CE40" s="80" t="s">
        <v>611</v>
      </c>
      <c r="CF40" s="80" t="s">
        <v>612</v>
      </c>
      <c r="CG40" s="80" t="s">
        <v>613</v>
      </c>
      <c r="CH40" s="80" t="s">
        <v>614</v>
      </c>
      <c r="CI40" s="80" t="s">
        <v>1</v>
      </c>
      <c r="CJ40" s="77"/>
      <c r="CK40" s="80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</row>
    <row r="41" spans="1:102" ht="13.5">
      <c r="A41" s="117">
        <v>39</v>
      </c>
      <c r="B41" s="118">
        <v>610</v>
      </c>
      <c r="C41" s="77">
        <v>61</v>
      </c>
      <c r="D41" s="77" t="s">
        <v>374</v>
      </c>
      <c r="E41" s="77" t="s">
        <v>93</v>
      </c>
      <c r="F41" s="78">
        <v>10111</v>
      </c>
      <c r="G41" s="77">
        <v>343</v>
      </c>
      <c r="H41" s="77">
        <v>399</v>
      </c>
      <c r="I41" s="77">
        <v>403</v>
      </c>
      <c r="J41" s="77">
        <v>331</v>
      </c>
      <c r="K41" s="77">
        <v>648</v>
      </c>
      <c r="L41" s="77">
        <v>648</v>
      </c>
      <c r="M41" s="77" t="s">
        <v>93</v>
      </c>
      <c r="N41" s="77">
        <v>343</v>
      </c>
      <c r="O41" s="77">
        <v>399</v>
      </c>
      <c r="P41" s="77">
        <v>403</v>
      </c>
      <c r="Q41" s="77">
        <v>331</v>
      </c>
      <c r="R41" s="77">
        <v>648</v>
      </c>
      <c r="S41" s="77">
        <v>648</v>
      </c>
      <c r="T41" s="77" t="s">
        <v>93</v>
      </c>
      <c r="U41" s="77" t="s">
        <v>93</v>
      </c>
      <c r="V41" s="77">
        <v>157</v>
      </c>
      <c r="W41" s="77" t="s">
        <v>61</v>
      </c>
      <c r="X41" s="78">
        <v>30301</v>
      </c>
      <c r="Y41" s="81">
        <v>540</v>
      </c>
      <c r="Z41" s="102">
        <v>815</v>
      </c>
      <c r="AA41" s="81">
        <v>299</v>
      </c>
      <c r="AB41" s="81">
        <v>408</v>
      </c>
      <c r="AC41" s="78"/>
      <c r="AD41" s="77">
        <v>815</v>
      </c>
      <c r="AE41" s="77">
        <v>349</v>
      </c>
      <c r="AF41" s="77">
        <v>295</v>
      </c>
      <c r="AG41" s="77" t="s">
        <v>62</v>
      </c>
      <c r="AH41" s="78">
        <v>40402</v>
      </c>
      <c r="AI41" s="77">
        <v>460</v>
      </c>
      <c r="AJ41" s="77" t="s">
        <v>586</v>
      </c>
      <c r="AK41" s="77" t="s">
        <v>63</v>
      </c>
      <c r="AL41" s="77">
        <v>423</v>
      </c>
      <c r="AM41" s="77" t="s">
        <v>61</v>
      </c>
      <c r="AN41" s="77">
        <v>50101</v>
      </c>
      <c r="AO41" s="77">
        <v>175</v>
      </c>
      <c r="AP41" s="77">
        <v>341</v>
      </c>
      <c r="AQ41" s="77">
        <v>384</v>
      </c>
      <c r="AR41" s="77">
        <v>312</v>
      </c>
      <c r="AS41" s="77">
        <v>329</v>
      </c>
      <c r="AT41" s="77">
        <v>648</v>
      </c>
      <c r="AU41" s="77">
        <v>144</v>
      </c>
      <c r="AV41" s="77">
        <v>307</v>
      </c>
      <c r="AW41" s="77">
        <v>373</v>
      </c>
      <c r="AX41" s="77">
        <v>287</v>
      </c>
      <c r="AY41" s="77">
        <v>319</v>
      </c>
      <c r="AZ41" s="77" t="s">
        <v>615</v>
      </c>
      <c r="BA41" s="77" t="s">
        <v>61</v>
      </c>
      <c r="BB41" s="77">
        <v>60301</v>
      </c>
      <c r="BC41" s="77">
        <v>622</v>
      </c>
      <c r="BD41" s="77">
        <v>859</v>
      </c>
      <c r="BE41" s="77">
        <v>951</v>
      </c>
      <c r="BF41" s="77">
        <v>951</v>
      </c>
      <c r="BG41" s="77"/>
      <c r="BH41" s="77"/>
      <c r="BI41" s="77"/>
      <c r="BJ41" s="77"/>
      <c r="BK41" s="77" t="s">
        <v>61</v>
      </c>
      <c r="BL41" s="77">
        <v>906</v>
      </c>
      <c r="BM41" s="77"/>
      <c r="BN41" s="77">
        <v>826</v>
      </c>
      <c r="BO41" s="80" t="s">
        <v>64</v>
      </c>
      <c r="BP41" s="80" t="s">
        <v>64</v>
      </c>
      <c r="BQ41" s="77">
        <v>214</v>
      </c>
      <c r="BR41" s="80" t="s">
        <v>65</v>
      </c>
      <c r="BS41" s="77">
        <v>213</v>
      </c>
      <c r="BT41" s="77">
        <v>213</v>
      </c>
      <c r="BU41" s="77" t="s">
        <v>61</v>
      </c>
      <c r="BV41" s="77">
        <v>100501</v>
      </c>
      <c r="BW41" s="77">
        <v>273</v>
      </c>
      <c r="BX41" s="77" t="s">
        <v>66</v>
      </c>
      <c r="BY41" s="77">
        <v>110304</v>
      </c>
      <c r="BZ41" s="79">
        <v>207</v>
      </c>
      <c r="CA41" s="79"/>
      <c r="CB41" s="79"/>
      <c r="CC41" s="80" t="s">
        <v>128</v>
      </c>
      <c r="CD41" s="80" t="s">
        <v>249</v>
      </c>
      <c r="CE41" s="80" t="s">
        <v>375</v>
      </c>
      <c r="CF41" s="80" t="s">
        <v>201</v>
      </c>
      <c r="CG41" s="80" t="s">
        <v>376</v>
      </c>
      <c r="CH41" s="80"/>
      <c r="CI41" s="80"/>
      <c r="CJ41" s="80"/>
      <c r="CK41" s="80"/>
      <c r="CL41" s="80"/>
      <c r="CM41" s="77"/>
      <c r="CN41" s="80"/>
      <c r="CO41" s="80"/>
      <c r="CP41" s="80"/>
      <c r="CQ41" s="77"/>
      <c r="CR41" s="77"/>
      <c r="CS41" s="77"/>
      <c r="CT41" s="77"/>
      <c r="CU41" s="77"/>
      <c r="CV41" s="77"/>
      <c r="CW41" s="77"/>
      <c r="CX41" s="77"/>
    </row>
    <row r="42" spans="1:102" ht="13.5">
      <c r="A42" s="117">
        <v>40</v>
      </c>
      <c r="B42" s="118">
        <v>611</v>
      </c>
      <c r="C42" s="80">
        <v>61</v>
      </c>
      <c r="D42" s="80" t="s">
        <v>374</v>
      </c>
      <c r="E42" s="77" t="s">
        <v>93</v>
      </c>
      <c r="F42" s="78">
        <v>10111</v>
      </c>
      <c r="G42" s="77">
        <v>343</v>
      </c>
      <c r="H42" s="77">
        <v>399</v>
      </c>
      <c r="I42" s="77">
        <v>403</v>
      </c>
      <c r="J42" s="77">
        <v>331</v>
      </c>
      <c r="K42" s="77">
        <v>648</v>
      </c>
      <c r="L42" s="77">
        <v>648</v>
      </c>
      <c r="M42" s="77" t="s">
        <v>258</v>
      </c>
      <c r="N42" s="77">
        <v>307</v>
      </c>
      <c r="O42" s="77">
        <v>396</v>
      </c>
      <c r="P42" s="77">
        <v>380</v>
      </c>
      <c r="Q42" s="77">
        <v>295</v>
      </c>
      <c r="R42" s="77">
        <v>648</v>
      </c>
      <c r="S42" s="77">
        <v>648</v>
      </c>
      <c r="T42" s="77" t="s">
        <v>93</v>
      </c>
      <c r="U42" s="77" t="s">
        <v>258</v>
      </c>
      <c r="V42" s="77">
        <v>157</v>
      </c>
      <c r="W42" s="77" t="s">
        <v>63</v>
      </c>
      <c r="X42" s="78">
        <v>30301</v>
      </c>
      <c r="Y42" s="81" t="s">
        <v>63</v>
      </c>
      <c r="Z42" s="102" t="s">
        <v>63</v>
      </c>
      <c r="AA42" s="81" t="s">
        <v>63</v>
      </c>
      <c r="AB42" s="81" t="s">
        <v>63</v>
      </c>
      <c r="AC42" s="78"/>
      <c r="AD42" s="77"/>
      <c r="AE42" s="77"/>
      <c r="AF42" s="77"/>
      <c r="AG42" s="77" t="s">
        <v>63</v>
      </c>
      <c r="AH42" s="78">
        <v>40401</v>
      </c>
      <c r="AI42" s="77" t="s">
        <v>63</v>
      </c>
      <c r="AJ42" s="77" t="s">
        <v>63</v>
      </c>
      <c r="AK42" s="77" t="s">
        <v>63</v>
      </c>
      <c r="AL42" s="77" t="s">
        <v>63</v>
      </c>
      <c r="AM42" s="77" t="s">
        <v>63</v>
      </c>
      <c r="AN42" s="77">
        <v>50101</v>
      </c>
      <c r="AO42" s="77" t="s">
        <v>63</v>
      </c>
      <c r="AP42" s="77" t="s">
        <v>63</v>
      </c>
      <c r="AQ42" s="77" t="s">
        <v>63</v>
      </c>
      <c r="AR42" s="77" t="s">
        <v>63</v>
      </c>
      <c r="AS42" s="77" t="s">
        <v>63</v>
      </c>
      <c r="AT42" s="77" t="s">
        <v>63</v>
      </c>
      <c r="AU42" s="77" t="s">
        <v>63</v>
      </c>
      <c r="AV42" s="77" t="s">
        <v>63</v>
      </c>
      <c r="AW42" s="77" t="s">
        <v>63</v>
      </c>
      <c r="AX42" s="77" t="s">
        <v>63</v>
      </c>
      <c r="AY42" s="77" t="s">
        <v>63</v>
      </c>
      <c r="AZ42" s="77" t="s">
        <v>63</v>
      </c>
      <c r="BA42" s="77" t="s">
        <v>63</v>
      </c>
      <c r="BB42" s="77">
        <v>60303</v>
      </c>
      <c r="BC42" s="77" t="s">
        <v>63</v>
      </c>
      <c r="BD42" s="77" t="s">
        <v>63</v>
      </c>
      <c r="BE42" s="77" t="s">
        <v>63</v>
      </c>
      <c r="BF42" s="77" t="s">
        <v>63</v>
      </c>
      <c r="BG42" s="77"/>
      <c r="BH42" s="77" t="s">
        <v>63</v>
      </c>
      <c r="BI42" s="77" t="s">
        <v>63</v>
      </c>
      <c r="BJ42" s="77" t="s">
        <v>63</v>
      </c>
      <c r="BK42" s="77" t="s">
        <v>63</v>
      </c>
      <c r="BL42" s="77" t="s">
        <v>63</v>
      </c>
      <c r="BM42" s="77"/>
      <c r="BN42" s="77" t="s">
        <v>63</v>
      </c>
      <c r="BO42" s="80" t="s">
        <v>63</v>
      </c>
      <c r="BP42" s="80" t="s">
        <v>63</v>
      </c>
      <c r="BQ42" s="77" t="s">
        <v>63</v>
      </c>
      <c r="BR42" s="77" t="s">
        <v>95</v>
      </c>
      <c r="BS42" s="77">
        <v>213</v>
      </c>
      <c r="BT42" s="77">
        <v>213</v>
      </c>
      <c r="BU42" s="77" t="s">
        <v>63</v>
      </c>
      <c r="BV42" s="77">
        <v>100502</v>
      </c>
      <c r="BW42" s="77" t="s">
        <v>63</v>
      </c>
      <c r="BX42" s="77" t="s">
        <v>61</v>
      </c>
      <c r="BY42" s="77">
        <v>110301</v>
      </c>
      <c r="BZ42" s="79">
        <v>207</v>
      </c>
      <c r="CA42" s="79"/>
      <c r="CB42" s="79"/>
      <c r="CC42" s="80" t="s">
        <v>373</v>
      </c>
      <c r="CD42" s="80" t="s">
        <v>376</v>
      </c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</row>
    <row r="43" spans="1:102" ht="13.5">
      <c r="A43" s="117">
        <v>41</v>
      </c>
      <c r="B43" s="118">
        <v>640</v>
      </c>
      <c r="C43" s="80">
        <v>64</v>
      </c>
      <c r="D43" s="80" t="s">
        <v>377</v>
      </c>
      <c r="E43" s="77" t="s">
        <v>93</v>
      </c>
      <c r="F43" s="78">
        <v>10111</v>
      </c>
      <c r="G43" s="77">
        <v>343</v>
      </c>
      <c r="H43" s="77">
        <v>399</v>
      </c>
      <c r="I43" s="77">
        <v>403</v>
      </c>
      <c r="J43" s="77">
        <v>331</v>
      </c>
      <c r="K43" s="77">
        <v>648</v>
      </c>
      <c r="L43" s="77">
        <v>648</v>
      </c>
      <c r="M43" s="77" t="s">
        <v>258</v>
      </c>
      <c r="N43" s="77">
        <v>307</v>
      </c>
      <c r="O43" s="77">
        <v>396</v>
      </c>
      <c r="P43" s="77">
        <v>380</v>
      </c>
      <c r="Q43" s="77">
        <v>295</v>
      </c>
      <c r="R43" s="77">
        <v>648</v>
      </c>
      <c r="S43" s="77">
        <v>648</v>
      </c>
      <c r="T43" s="77" t="s">
        <v>93</v>
      </c>
      <c r="U43" s="77" t="s">
        <v>258</v>
      </c>
      <c r="V43" s="77">
        <v>157</v>
      </c>
      <c r="W43" s="77" t="s">
        <v>61</v>
      </c>
      <c r="X43" s="78">
        <v>30301</v>
      </c>
      <c r="Y43" s="81">
        <v>540</v>
      </c>
      <c r="Z43" s="102">
        <v>815</v>
      </c>
      <c r="AA43" s="81">
        <v>299</v>
      </c>
      <c r="AB43" s="81">
        <v>408</v>
      </c>
      <c r="AC43" s="78"/>
      <c r="AD43" s="77">
        <v>815</v>
      </c>
      <c r="AE43" s="77">
        <v>349</v>
      </c>
      <c r="AF43" s="77">
        <v>295</v>
      </c>
      <c r="AG43" s="77" t="s">
        <v>62</v>
      </c>
      <c r="AH43" s="78">
        <v>40401</v>
      </c>
      <c r="AI43" s="77">
        <v>460</v>
      </c>
      <c r="AJ43" s="77" t="s">
        <v>586</v>
      </c>
      <c r="AK43" s="77" t="s">
        <v>63</v>
      </c>
      <c r="AL43" s="77">
        <v>423</v>
      </c>
      <c r="AM43" s="77" t="s">
        <v>61</v>
      </c>
      <c r="AN43" s="77">
        <v>50101</v>
      </c>
      <c r="AO43" s="77">
        <v>175</v>
      </c>
      <c r="AP43" s="77">
        <v>341</v>
      </c>
      <c r="AQ43" s="77">
        <v>384</v>
      </c>
      <c r="AR43" s="77">
        <v>312</v>
      </c>
      <c r="AS43" s="77">
        <v>329</v>
      </c>
      <c r="AT43" s="77">
        <v>648</v>
      </c>
      <c r="AU43" s="77">
        <v>144</v>
      </c>
      <c r="AV43" s="77">
        <v>307</v>
      </c>
      <c r="AW43" s="77">
        <v>373</v>
      </c>
      <c r="AX43" s="77">
        <v>287</v>
      </c>
      <c r="AY43" s="77">
        <v>319</v>
      </c>
      <c r="AZ43" s="77" t="s">
        <v>615</v>
      </c>
      <c r="BA43" s="77" t="s">
        <v>61</v>
      </c>
      <c r="BB43" s="77">
        <v>60303</v>
      </c>
      <c r="BC43" s="77">
        <v>622</v>
      </c>
      <c r="BD43" s="77">
        <v>859</v>
      </c>
      <c r="BE43" s="77">
        <v>951</v>
      </c>
      <c r="BF43" s="77">
        <v>951</v>
      </c>
      <c r="BG43" s="77"/>
      <c r="BH43" s="77"/>
      <c r="BI43" s="77"/>
      <c r="BJ43" s="77"/>
      <c r="BK43" s="77" t="s">
        <v>61</v>
      </c>
      <c r="BL43" s="77">
        <v>906</v>
      </c>
      <c r="BM43" s="77"/>
      <c r="BN43" s="77">
        <v>826</v>
      </c>
      <c r="BO43" s="80" t="s">
        <v>64</v>
      </c>
      <c r="BP43" s="80" t="s">
        <v>64</v>
      </c>
      <c r="BQ43" s="77">
        <v>214</v>
      </c>
      <c r="BR43" s="77" t="s">
        <v>95</v>
      </c>
      <c r="BS43" s="77">
        <v>213</v>
      </c>
      <c r="BT43" s="77">
        <v>213</v>
      </c>
      <c r="BU43" s="77" t="s">
        <v>258</v>
      </c>
      <c r="BV43" s="77">
        <v>100502</v>
      </c>
      <c r="BW43" s="77">
        <v>273</v>
      </c>
      <c r="BX43" s="77" t="s">
        <v>61</v>
      </c>
      <c r="BY43" s="77">
        <v>110301</v>
      </c>
      <c r="BZ43" s="79">
        <v>207</v>
      </c>
      <c r="CA43" s="79"/>
      <c r="CB43" s="79"/>
      <c r="CC43" s="80" t="s">
        <v>373</v>
      </c>
      <c r="CD43" s="80" t="s">
        <v>378</v>
      </c>
      <c r="CE43" s="80" t="s">
        <v>379</v>
      </c>
      <c r="CF43" s="80" t="s">
        <v>380</v>
      </c>
      <c r="CG43" s="80" t="s">
        <v>381</v>
      </c>
      <c r="CH43" s="80" t="s">
        <v>382</v>
      </c>
      <c r="CI43" s="80" t="s">
        <v>383</v>
      </c>
      <c r="CJ43" s="80" t="s">
        <v>495</v>
      </c>
      <c r="CK43" s="80" t="s">
        <v>535</v>
      </c>
      <c r="CL43" s="80" t="s">
        <v>536</v>
      </c>
      <c r="CM43" s="77" t="s">
        <v>537</v>
      </c>
      <c r="CN43" s="77"/>
      <c r="CO43" s="77"/>
      <c r="CP43" s="77"/>
      <c r="CQ43" s="80"/>
      <c r="CR43" s="80"/>
      <c r="CS43" s="80"/>
      <c r="CT43" s="80"/>
      <c r="CU43" s="80"/>
      <c r="CV43" s="77"/>
      <c r="CW43" s="77"/>
      <c r="CX43" s="77"/>
    </row>
    <row r="44" spans="1:102" ht="13.5">
      <c r="A44" s="117">
        <v>42</v>
      </c>
      <c r="B44" s="118">
        <v>650</v>
      </c>
      <c r="C44" s="77">
        <v>65</v>
      </c>
      <c r="D44" s="77" t="s">
        <v>28</v>
      </c>
      <c r="E44" s="77" t="s">
        <v>93</v>
      </c>
      <c r="F44" s="78">
        <v>10111</v>
      </c>
      <c r="G44" s="77">
        <v>343</v>
      </c>
      <c r="H44" s="77">
        <v>399</v>
      </c>
      <c r="I44" s="77">
        <v>403</v>
      </c>
      <c r="J44" s="77">
        <v>331</v>
      </c>
      <c r="K44" s="77">
        <v>648</v>
      </c>
      <c r="L44" s="77">
        <v>648</v>
      </c>
      <c r="M44" s="77" t="s">
        <v>258</v>
      </c>
      <c r="N44" s="77">
        <v>307</v>
      </c>
      <c r="O44" s="77">
        <v>396</v>
      </c>
      <c r="P44" s="77">
        <v>380</v>
      </c>
      <c r="Q44" s="77">
        <v>295</v>
      </c>
      <c r="R44" s="77">
        <v>648</v>
      </c>
      <c r="S44" s="77">
        <v>648</v>
      </c>
      <c r="T44" s="77" t="s">
        <v>93</v>
      </c>
      <c r="U44" s="77" t="s">
        <v>258</v>
      </c>
      <c r="V44" s="77">
        <v>157</v>
      </c>
      <c r="W44" s="77" t="s">
        <v>61</v>
      </c>
      <c r="X44" s="78">
        <v>30301</v>
      </c>
      <c r="Y44" s="81">
        <v>540</v>
      </c>
      <c r="Z44" s="102">
        <v>815</v>
      </c>
      <c r="AA44" s="81">
        <v>299</v>
      </c>
      <c r="AB44" s="81">
        <v>408</v>
      </c>
      <c r="AC44" s="78"/>
      <c r="AD44" s="77">
        <v>815</v>
      </c>
      <c r="AE44" s="77">
        <v>349</v>
      </c>
      <c r="AF44" s="77">
        <v>295</v>
      </c>
      <c r="AG44" s="77" t="s">
        <v>62</v>
      </c>
      <c r="AH44" s="78">
        <v>40401</v>
      </c>
      <c r="AI44" s="77">
        <v>460</v>
      </c>
      <c r="AJ44" s="77" t="s">
        <v>586</v>
      </c>
      <c r="AK44" s="77" t="s">
        <v>63</v>
      </c>
      <c r="AL44" s="77">
        <v>423</v>
      </c>
      <c r="AM44" s="77" t="s">
        <v>61</v>
      </c>
      <c r="AN44" s="77">
        <v>50101</v>
      </c>
      <c r="AO44" s="77">
        <v>175</v>
      </c>
      <c r="AP44" s="77">
        <v>341</v>
      </c>
      <c r="AQ44" s="77">
        <v>384</v>
      </c>
      <c r="AR44" s="77">
        <v>312</v>
      </c>
      <c r="AS44" s="77">
        <v>329</v>
      </c>
      <c r="AT44" s="77">
        <v>648</v>
      </c>
      <c r="AU44" s="77">
        <v>144</v>
      </c>
      <c r="AV44" s="77">
        <v>307</v>
      </c>
      <c r="AW44" s="77">
        <v>373</v>
      </c>
      <c r="AX44" s="77">
        <v>287</v>
      </c>
      <c r="AY44" s="77">
        <v>319</v>
      </c>
      <c r="AZ44" s="77" t="s">
        <v>615</v>
      </c>
      <c r="BA44" s="77" t="s">
        <v>61</v>
      </c>
      <c r="BB44" s="77">
        <v>60303</v>
      </c>
      <c r="BC44" s="77">
        <v>622</v>
      </c>
      <c r="BD44" s="77">
        <v>859</v>
      </c>
      <c r="BE44" s="77">
        <v>951</v>
      </c>
      <c r="BF44" s="77">
        <v>951</v>
      </c>
      <c r="BG44" s="77"/>
      <c r="BH44" s="77"/>
      <c r="BI44" s="77"/>
      <c r="BJ44" s="77"/>
      <c r="BK44" s="77" t="s">
        <v>61</v>
      </c>
      <c r="BL44" s="77">
        <v>906</v>
      </c>
      <c r="BM44" s="77"/>
      <c r="BN44" s="77">
        <v>826</v>
      </c>
      <c r="BO44" s="77" t="s">
        <v>64</v>
      </c>
      <c r="BP44" s="77" t="s">
        <v>64</v>
      </c>
      <c r="BQ44" s="77">
        <v>214</v>
      </c>
      <c r="BR44" s="77" t="s">
        <v>95</v>
      </c>
      <c r="BS44" s="77">
        <v>213</v>
      </c>
      <c r="BT44" s="77">
        <v>213</v>
      </c>
      <c r="BU44" s="77" t="s">
        <v>258</v>
      </c>
      <c r="BV44" s="77">
        <v>100502</v>
      </c>
      <c r="BW44" s="77">
        <v>273</v>
      </c>
      <c r="BX44" s="77" t="s">
        <v>61</v>
      </c>
      <c r="BY44" s="77">
        <v>110301</v>
      </c>
      <c r="BZ44" s="79">
        <v>207</v>
      </c>
      <c r="CA44" s="79"/>
      <c r="CB44" s="79"/>
      <c r="CC44" s="80" t="s">
        <v>373</v>
      </c>
      <c r="CD44" s="80" t="s">
        <v>384</v>
      </c>
      <c r="CE44" s="80" t="s">
        <v>385</v>
      </c>
      <c r="CF44" s="80" t="s">
        <v>295</v>
      </c>
      <c r="CG44" s="80" t="s">
        <v>616</v>
      </c>
      <c r="CH44" s="80" t="s">
        <v>386</v>
      </c>
      <c r="CI44" s="80" t="s">
        <v>387</v>
      </c>
      <c r="CJ44" s="80" t="s">
        <v>388</v>
      </c>
      <c r="CK44" s="80" t="s">
        <v>389</v>
      </c>
      <c r="CL44" s="80" t="s">
        <v>390</v>
      </c>
      <c r="CN44" s="80"/>
      <c r="CO44" s="80"/>
      <c r="CP44" s="80"/>
      <c r="CQ44" s="77"/>
      <c r="CR44" s="77"/>
      <c r="CS44" s="77"/>
      <c r="CT44" s="77"/>
      <c r="CU44" s="77"/>
      <c r="CV44" s="77"/>
      <c r="CW44" s="77"/>
      <c r="CX44" s="77"/>
    </row>
    <row r="45" spans="1:102" ht="13.5">
      <c r="A45" s="117">
        <v>43</v>
      </c>
      <c r="B45" s="118">
        <v>660</v>
      </c>
      <c r="C45" s="77">
        <v>66</v>
      </c>
      <c r="D45" s="77" t="s">
        <v>29</v>
      </c>
      <c r="E45" s="77" t="s">
        <v>93</v>
      </c>
      <c r="F45" s="78">
        <v>10111</v>
      </c>
      <c r="G45" s="77">
        <v>343</v>
      </c>
      <c r="H45" s="77">
        <v>399</v>
      </c>
      <c r="I45" s="77">
        <v>403</v>
      </c>
      <c r="J45" s="77">
        <v>331</v>
      </c>
      <c r="K45" s="77">
        <v>648</v>
      </c>
      <c r="L45" s="77">
        <v>648</v>
      </c>
      <c r="M45" s="77" t="s">
        <v>93</v>
      </c>
      <c r="N45" s="77">
        <v>343</v>
      </c>
      <c r="O45" s="77">
        <v>399</v>
      </c>
      <c r="P45" s="77">
        <v>403</v>
      </c>
      <c r="Q45" s="77">
        <v>331</v>
      </c>
      <c r="R45" s="77">
        <v>648</v>
      </c>
      <c r="S45" s="77">
        <v>648</v>
      </c>
      <c r="T45" s="77" t="s">
        <v>93</v>
      </c>
      <c r="U45" s="77" t="s">
        <v>93</v>
      </c>
      <c r="V45" s="77">
        <v>157</v>
      </c>
      <c r="W45" s="77" t="s">
        <v>61</v>
      </c>
      <c r="X45" s="78">
        <v>30301</v>
      </c>
      <c r="Y45" s="81">
        <v>540</v>
      </c>
      <c r="Z45" s="102">
        <v>815</v>
      </c>
      <c r="AA45" s="81">
        <v>299</v>
      </c>
      <c r="AB45" s="81">
        <v>408</v>
      </c>
      <c r="AC45" s="78"/>
      <c r="AD45" s="77">
        <v>815</v>
      </c>
      <c r="AE45" s="77">
        <v>349</v>
      </c>
      <c r="AF45" s="77">
        <v>295</v>
      </c>
      <c r="AG45" s="77" t="s">
        <v>62</v>
      </c>
      <c r="AH45" s="78">
        <v>40402</v>
      </c>
      <c r="AI45" s="77">
        <v>460</v>
      </c>
      <c r="AJ45" s="77" t="s">
        <v>586</v>
      </c>
      <c r="AK45" s="77" t="s">
        <v>63</v>
      </c>
      <c r="AL45" s="77">
        <v>423</v>
      </c>
      <c r="AM45" s="77" t="s">
        <v>61</v>
      </c>
      <c r="AN45" s="77">
        <v>50101</v>
      </c>
      <c r="AO45" s="77">
        <v>175</v>
      </c>
      <c r="AP45" s="77">
        <v>341</v>
      </c>
      <c r="AQ45" s="77">
        <v>384</v>
      </c>
      <c r="AR45" s="77">
        <v>312</v>
      </c>
      <c r="AS45" s="77">
        <v>329</v>
      </c>
      <c r="AT45" s="77">
        <v>648</v>
      </c>
      <c r="AU45" s="77">
        <v>144</v>
      </c>
      <c r="AV45" s="77">
        <v>307</v>
      </c>
      <c r="AW45" s="77">
        <v>373</v>
      </c>
      <c r="AX45" s="77">
        <v>287</v>
      </c>
      <c r="AY45" s="77">
        <v>319</v>
      </c>
      <c r="AZ45" s="77" t="s">
        <v>615</v>
      </c>
      <c r="BA45" s="77" t="s">
        <v>61</v>
      </c>
      <c r="BB45" s="77">
        <v>60301</v>
      </c>
      <c r="BC45" s="77">
        <v>622</v>
      </c>
      <c r="BD45" s="77">
        <v>859</v>
      </c>
      <c r="BE45" s="77">
        <v>951</v>
      </c>
      <c r="BF45" s="77">
        <v>951</v>
      </c>
      <c r="BG45" s="77"/>
      <c r="BH45" s="77"/>
      <c r="BI45" s="77"/>
      <c r="BJ45" s="77"/>
      <c r="BK45" s="77" t="s">
        <v>61</v>
      </c>
      <c r="BL45" s="77">
        <v>906</v>
      </c>
      <c r="BM45" s="77"/>
      <c r="BN45" s="77">
        <v>826</v>
      </c>
      <c r="BO45" s="77" t="s">
        <v>64</v>
      </c>
      <c r="BP45" s="77" t="s">
        <v>64</v>
      </c>
      <c r="BQ45" s="77">
        <v>214</v>
      </c>
      <c r="BR45" s="80" t="s">
        <v>65</v>
      </c>
      <c r="BS45" s="77">
        <v>213</v>
      </c>
      <c r="BT45" s="77">
        <v>213</v>
      </c>
      <c r="BU45" s="77" t="s">
        <v>61</v>
      </c>
      <c r="BV45" s="77">
        <v>100501</v>
      </c>
      <c r="BW45" s="77">
        <v>273</v>
      </c>
      <c r="BX45" s="77" t="s">
        <v>66</v>
      </c>
      <c r="BY45" s="77">
        <v>110304</v>
      </c>
      <c r="BZ45" s="79">
        <v>207</v>
      </c>
      <c r="CA45" s="79"/>
      <c r="CB45" s="79"/>
      <c r="CC45" s="80" t="s">
        <v>128</v>
      </c>
      <c r="CD45" s="80" t="s">
        <v>391</v>
      </c>
      <c r="CE45" s="80" t="s">
        <v>392</v>
      </c>
      <c r="CF45" s="80" t="s">
        <v>393</v>
      </c>
      <c r="CG45" s="80" t="s">
        <v>394</v>
      </c>
      <c r="CH45" s="80" t="s">
        <v>395</v>
      </c>
      <c r="CI45" s="80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</row>
    <row r="46" spans="1:102" ht="13.5">
      <c r="A46" s="117">
        <v>44</v>
      </c>
      <c r="B46" s="118">
        <v>670</v>
      </c>
      <c r="C46" s="143">
        <v>67</v>
      </c>
      <c r="D46" s="77" t="s">
        <v>30</v>
      </c>
      <c r="E46" s="77" t="s">
        <v>93</v>
      </c>
      <c r="F46" s="78">
        <v>10111</v>
      </c>
      <c r="G46" s="77">
        <v>343</v>
      </c>
      <c r="H46" s="77">
        <v>399</v>
      </c>
      <c r="I46" s="77">
        <v>403</v>
      </c>
      <c r="J46" s="77">
        <v>331</v>
      </c>
      <c r="K46" s="77">
        <v>648</v>
      </c>
      <c r="L46" s="77">
        <v>648</v>
      </c>
      <c r="M46" s="77" t="s">
        <v>93</v>
      </c>
      <c r="N46" s="77">
        <v>343</v>
      </c>
      <c r="O46" s="77">
        <v>399</v>
      </c>
      <c r="P46" s="77">
        <v>403</v>
      </c>
      <c r="Q46" s="77">
        <v>331</v>
      </c>
      <c r="R46" s="77">
        <v>648</v>
      </c>
      <c r="S46" s="77">
        <v>648</v>
      </c>
      <c r="T46" s="77" t="s">
        <v>258</v>
      </c>
      <c r="U46" s="77" t="s">
        <v>258</v>
      </c>
      <c r="V46" s="77">
        <v>157</v>
      </c>
      <c r="W46" s="77" t="s">
        <v>61</v>
      </c>
      <c r="X46" s="78">
        <v>30301</v>
      </c>
      <c r="Y46" s="81">
        <v>540</v>
      </c>
      <c r="Z46" s="102">
        <v>815</v>
      </c>
      <c r="AA46" s="81">
        <v>299</v>
      </c>
      <c r="AB46" s="81">
        <v>408</v>
      </c>
      <c r="AC46" s="78"/>
      <c r="AD46" s="77">
        <v>815</v>
      </c>
      <c r="AE46" s="77">
        <v>349</v>
      </c>
      <c r="AF46" s="77">
        <v>295</v>
      </c>
      <c r="AG46" s="77" t="s">
        <v>62</v>
      </c>
      <c r="AH46" s="78">
        <v>40402</v>
      </c>
      <c r="AI46" s="77">
        <v>460</v>
      </c>
      <c r="AJ46" s="77" t="s">
        <v>586</v>
      </c>
      <c r="AK46" s="77" t="s">
        <v>63</v>
      </c>
      <c r="AL46" s="77">
        <v>423</v>
      </c>
      <c r="AM46" s="77" t="s">
        <v>61</v>
      </c>
      <c r="AN46" s="77">
        <v>50101</v>
      </c>
      <c r="AO46" s="77">
        <v>175</v>
      </c>
      <c r="AP46" s="77">
        <v>341</v>
      </c>
      <c r="AQ46" s="77">
        <v>384</v>
      </c>
      <c r="AR46" s="77">
        <v>312</v>
      </c>
      <c r="AS46" s="77">
        <v>329</v>
      </c>
      <c r="AT46" s="77">
        <v>648</v>
      </c>
      <c r="AU46" s="77">
        <v>144</v>
      </c>
      <c r="AV46" s="77">
        <v>307</v>
      </c>
      <c r="AW46" s="77">
        <v>373</v>
      </c>
      <c r="AX46" s="77">
        <v>287</v>
      </c>
      <c r="AY46" s="77">
        <v>319</v>
      </c>
      <c r="AZ46" s="77" t="s">
        <v>615</v>
      </c>
      <c r="BA46" s="77" t="s">
        <v>61</v>
      </c>
      <c r="BB46" s="77">
        <v>60301</v>
      </c>
      <c r="BC46" s="77">
        <v>622</v>
      </c>
      <c r="BD46" s="77">
        <v>859</v>
      </c>
      <c r="BE46" s="77">
        <v>951</v>
      </c>
      <c r="BF46" s="77">
        <v>951</v>
      </c>
      <c r="BG46" s="77"/>
      <c r="BH46" s="77"/>
      <c r="BI46" s="77"/>
      <c r="BJ46" s="77"/>
      <c r="BK46" s="77" t="s">
        <v>61</v>
      </c>
      <c r="BL46" s="77">
        <v>906</v>
      </c>
      <c r="BM46" s="77"/>
      <c r="BN46" s="77">
        <v>826</v>
      </c>
      <c r="BO46" s="77" t="s">
        <v>172</v>
      </c>
      <c r="BP46" s="77" t="s">
        <v>172</v>
      </c>
      <c r="BQ46" s="77">
        <v>214</v>
      </c>
      <c r="BR46" s="77" t="s">
        <v>95</v>
      </c>
      <c r="BS46" s="77">
        <v>213</v>
      </c>
      <c r="BT46" s="77">
        <v>213</v>
      </c>
      <c r="BU46" s="77" t="s">
        <v>65</v>
      </c>
      <c r="BV46" s="77">
        <v>100502</v>
      </c>
      <c r="BW46" s="77">
        <v>273</v>
      </c>
      <c r="BX46" s="77" t="s">
        <v>61</v>
      </c>
      <c r="BY46" s="77">
        <v>110301</v>
      </c>
      <c r="BZ46" s="79">
        <v>207</v>
      </c>
      <c r="CA46" s="79"/>
      <c r="CB46" s="79"/>
      <c r="CC46" s="80" t="s">
        <v>396</v>
      </c>
      <c r="CD46" s="80" t="s">
        <v>397</v>
      </c>
      <c r="CE46" s="80" t="s">
        <v>398</v>
      </c>
      <c r="CF46" s="80" t="s">
        <v>399</v>
      </c>
      <c r="CG46" s="80" t="s">
        <v>400</v>
      </c>
      <c r="CH46" s="80" t="s">
        <v>401</v>
      </c>
      <c r="CI46" s="80" t="s">
        <v>402</v>
      </c>
      <c r="CJ46" s="77" t="s">
        <v>403</v>
      </c>
      <c r="CK46" s="77" t="s">
        <v>404</v>
      </c>
      <c r="CL46" s="77" t="s">
        <v>405</v>
      </c>
      <c r="CM46" s="77" t="s">
        <v>406</v>
      </c>
      <c r="CN46" s="77" t="s">
        <v>407</v>
      </c>
      <c r="CO46" s="77" t="s">
        <v>408</v>
      </c>
      <c r="CP46" s="77" t="s">
        <v>409</v>
      </c>
      <c r="CQ46" s="77" t="s">
        <v>410</v>
      </c>
      <c r="CR46" s="77" t="s">
        <v>411</v>
      </c>
      <c r="CS46" s="77" t="s">
        <v>412</v>
      </c>
      <c r="CT46" s="77" t="s">
        <v>413</v>
      </c>
      <c r="CU46" s="77" t="s">
        <v>414</v>
      </c>
      <c r="CV46" s="77"/>
      <c r="CW46" s="77"/>
      <c r="CX46" s="77"/>
    </row>
    <row r="47" spans="1:102" ht="13.5">
      <c r="A47" s="117">
        <v>45</v>
      </c>
      <c r="B47" s="118">
        <v>690</v>
      </c>
      <c r="C47" s="143">
        <v>69</v>
      </c>
      <c r="D47" s="77" t="s">
        <v>415</v>
      </c>
      <c r="E47" s="77" t="s">
        <v>93</v>
      </c>
      <c r="F47" s="78">
        <v>10111</v>
      </c>
      <c r="G47" s="77">
        <v>343</v>
      </c>
      <c r="H47" s="77">
        <v>399</v>
      </c>
      <c r="I47" s="77">
        <v>403</v>
      </c>
      <c r="J47" s="77">
        <v>331</v>
      </c>
      <c r="K47" s="77">
        <v>648</v>
      </c>
      <c r="L47" s="77">
        <v>648</v>
      </c>
      <c r="M47" s="77" t="s">
        <v>93</v>
      </c>
      <c r="N47" s="77">
        <v>343</v>
      </c>
      <c r="O47" s="77">
        <v>399</v>
      </c>
      <c r="P47" s="77">
        <v>403</v>
      </c>
      <c r="Q47" s="77">
        <v>331</v>
      </c>
      <c r="R47" s="77">
        <v>648</v>
      </c>
      <c r="S47" s="77">
        <v>648</v>
      </c>
      <c r="T47" s="77" t="s">
        <v>258</v>
      </c>
      <c r="U47" s="77" t="s">
        <v>258</v>
      </c>
      <c r="V47" s="77">
        <v>157</v>
      </c>
      <c r="W47" s="77" t="s">
        <v>61</v>
      </c>
      <c r="X47" s="78">
        <v>30301</v>
      </c>
      <c r="Y47" s="81">
        <v>540</v>
      </c>
      <c r="Z47" s="102">
        <v>815</v>
      </c>
      <c r="AA47" s="81">
        <v>299</v>
      </c>
      <c r="AB47" s="81">
        <v>408</v>
      </c>
      <c r="AC47" s="78"/>
      <c r="AD47" s="77">
        <v>815</v>
      </c>
      <c r="AE47" s="77">
        <v>349</v>
      </c>
      <c r="AF47" s="77">
        <v>295</v>
      </c>
      <c r="AG47" s="77" t="s">
        <v>62</v>
      </c>
      <c r="AH47" s="78">
        <v>40402</v>
      </c>
      <c r="AI47" s="77">
        <v>460</v>
      </c>
      <c r="AJ47" s="77" t="s">
        <v>586</v>
      </c>
      <c r="AK47" s="77" t="s">
        <v>63</v>
      </c>
      <c r="AL47" s="77">
        <v>423</v>
      </c>
      <c r="AM47" s="77" t="s">
        <v>61</v>
      </c>
      <c r="AN47" s="77">
        <v>50101</v>
      </c>
      <c r="AO47" s="77">
        <v>175</v>
      </c>
      <c r="AP47" s="77">
        <v>341</v>
      </c>
      <c r="AQ47" s="77">
        <v>384</v>
      </c>
      <c r="AR47" s="77">
        <v>312</v>
      </c>
      <c r="AS47" s="77">
        <v>329</v>
      </c>
      <c r="AT47" s="77">
        <v>648</v>
      </c>
      <c r="AU47" s="77">
        <v>144</v>
      </c>
      <c r="AV47" s="77">
        <v>307</v>
      </c>
      <c r="AW47" s="77">
        <v>373</v>
      </c>
      <c r="AX47" s="77">
        <v>287</v>
      </c>
      <c r="AY47" s="77">
        <v>319</v>
      </c>
      <c r="AZ47" s="77" t="s">
        <v>597</v>
      </c>
      <c r="BA47" s="77" t="s">
        <v>61</v>
      </c>
      <c r="BB47" s="77">
        <v>60301</v>
      </c>
      <c r="BC47" s="77">
        <v>622</v>
      </c>
      <c r="BD47" s="77">
        <v>859</v>
      </c>
      <c r="BE47" s="77">
        <v>951</v>
      </c>
      <c r="BF47" s="77">
        <v>951</v>
      </c>
      <c r="BG47" s="77"/>
      <c r="BH47" s="77"/>
      <c r="BI47" s="77"/>
      <c r="BJ47" s="77"/>
      <c r="BK47" s="77" t="s">
        <v>61</v>
      </c>
      <c r="BL47" s="77">
        <v>906</v>
      </c>
      <c r="BM47" s="77"/>
      <c r="BN47" s="77">
        <v>826</v>
      </c>
      <c r="BO47" s="77" t="s">
        <v>172</v>
      </c>
      <c r="BP47" s="77" t="s">
        <v>172</v>
      </c>
      <c r="BQ47" s="77">
        <v>214</v>
      </c>
      <c r="BR47" s="77" t="s">
        <v>95</v>
      </c>
      <c r="BS47" s="77">
        <v>213</v>
      </c>
      <c r="BT47" s="77">
        <v>213</v>
      </c>
      <c r="BU47" s="77" t="s">
        <v>65</v>
      </c>
      <c r="BV47" s="77">
        <v>100502</v>
      </c>
      <c r="BW47" s="77">
        <v>273</v>
      </c>
      <c r="BX47" s="77" t="s">
        <v>61</v>
      </c>
      <c r="BY47" s="77">
        <v>110301</v>
      </c>
      <c r="BZ47" s="79">
        <v>207</v>
      </c>
      <c r="CA47" s="79"/>
      <c r="CB47" s="79"/>
      <c r="CC47" s="80" t="s">
        <v>396</v>
      </c>
      <c r="CD47" s="80" t="s">
        <v>416</v>
      </c>
      <c r="CE47" s="80" t="s">
        <v>417</v>
      </c>
      <c r="CF47" s="80" t="s">
        <v>418</v>
      </c>
      <c r="CG47" s="80" t="s">
        <v>419</v>
      </c>
      <c r="CH47" s="77" t="s">
        <v>420</v>
      </c>
      <c r="CI47" s="77" t="s">
        <v>421</v>
      </c>
      <c r="CJ47" s="77" t="s">
        <v>422</v>
      </c>
      <c r="CK47" s="77" t="s">
        <v>423</v>
      </c>
      <c r="CL47" s="77" t="s">
        <v>424</v>
      </c>
      <c r="CM47" s="77" t="s">
        <v>425</v>
      </c>
      <c r="CN47" s="77" t="s">
        <v>370</v>
      </c>
      <c r="CO47" s="77" t="s">
        <v>426</v>
      </c>
      <c r="CP47" s="77" t="s">
        <v>427</v>
      </c>
      <c r="CQ47" s="77" t="s">
        <v>428</v>
      </c>
      <c r="CR47" s="77" t="s">
        <v>429</v>
      </c>
      <c r="CS47" s="77" t="s">
        <v>430</v>
      </c>
      <c r="CT47" s="77"/>
      <c r="CU47" s="77"/>
      <c r="CV47" s="77"/>
      <c r="CX47" s="77"/>
    </row>
    <row r="48" spans="1:102" ht="13.5">
      <c r="A48" s="117">
        <v>46</v>
      </c>
      <c r="B48" s="118">
        <v>720</v>
      </c>
      <c r="C48" s="77">
        <v>72</v>
      </c>
      <c r="D48" s="77" t="s">
        <v>31</v>
      </c>
      <c r="E48" s="77" t="s">
        <v>93</v>
      </c>
      <c r="F48" s="78">
        <v>10111</v>
      </c>
      <c r="G48" s="77">
        <v>343</v>
      </c>
      <c r="H48" s="77">
        <v>399</v>
      </c>
      <c r="I48" s="77">
        <v>403</v>
      </c>
      <c r="J48" s="77">
        <v>331</v>
      </c>
      <c r="K48" s="77">
        <v>648</v>
      </c>
      <c r="L48" s="77">
        <v>648</v>
      </c>
      <c r="M48" s="77" t="s">
        <v>93</v>
      </c>
      <c r="N48" s="77">
        <v>343</v>
      </c>
      <c r="O48" s="77">
        <v>399</v>
      </c>
      <c r="P48" s="77">
        <v>403</v>
      </c>
      <c r="Q48" s="77">
        <v>331</v>
      </c>
      <c r="R48" s="77">
        <v>648</v>
      </c>
      <c r="S48" s="77">
        <v>648</v>
      </c>
      <c r="T48" s="77" t="s">
        <v>258</v>
      </c>
      <c r="U48" s="77" t="s">
        <v>258</v>
      </c>
      <c r="V48" s="77">
        <v>157</v>
      </c>
      <c r="W48" s="77" t="s">
        <v>61</v>
      </c>
      <c r="X48" s="78">
        <v>30301</v>
      </c>
      <c r="Y48" s="81">
        <v>540</v>
      </c>
      <c r="Z48" s="102">
        <v>815</v>
      </c>
      <c r="AA48" s="81">
        <v>299</v>
      </c>
      <c r="AB48" s="81">
        <v>408</v>
      </c>
      <c r="AC48" s="78"/>
      <c r="AD48" s="77">
        <v>815</v>
      </c>
      <c r="AE48" s="77">
        <v>349</v>
      </c>
      <c r="AF48" s="77">
        <v>295</v>
      </c>
      <c r="AG48" s="77" t="s">
        <v>62</v>
      </c>
      <c r="AH48" s="78">
        <v>40402</v>
      </c>
      <c r="AI48" s="77">
        <v>460</v>
      </c>
      <c r="AJ48" s="77" t="s">
        <v>586</v>
      </c>
      <c r="AK48" s="77" t="s">
        <v>63</v>
      </c>
      <c r="AL48" s="77">
        <v>423</v>
      </c>
      <c r="AM48" s="77" t="s">
        <v>61</v>
      </c>
      <c r="AN48" s="77">
        <v>50101</v>
      </c>
      <c r="AO48" s="77">
        <v>175</v>
      </c>
      <c r="AP48" s="77">
        <v>341</v>
      </c>
      <c r="AQ48" s="77">
        <v>384</v>
      </c>
      <c r="AR48" s="77">
        <v>312</v>
      </c>
      <c r="AS48" s="77">
        <v>329</v>
      </c>
      <c r="AT48" s="77">
        <v>648</v>
      </c>
      <c r="AU48" s="77">
        <v>144</v>
      </c>
      <c r="AV48" s="77">
        <v>307</v>
      </c>
      <c r="AW48" s="77">
        <v>373</v>
      </c>
      <c r="AX48" s="77">
        <v>287</v>
      </c>
      <c r="AY48" s="77">
        <v>319</v>
      </c>
      <c r="AZ48" s="77" t="s">
        <v>597</v>
      </c>
      <c r="BA48" s="77" t="s">
        <v>61</v>
      </c>
      <c r="BB48" s="77">
        <v>60301</v>
      </c>
      <c r="BC48" s="77">
        <v>622</v>
      </c>
      <c r="BD48" s="77">
        <v>859</v>
      </c>
      <c r="BE48" s="77">
        <v>951</v>
      </c>
      <c r="BF48" s="77">
        <v>951</v>
      </c>
      <c r="BG48" s="77"/>
      <c r="BH48" s="77"/>
      <c r="BI48" s="77"/>
      <c r="BJ48" s="77"/>
      <c r="BK48" s="77" t="s">
        <v>61</v>
      </c>
      <c r="BL48" s="77">
        <v>906</v>
      </c>
      <c r="BM48" s="77"/>
      <c r="BN48" s="77">
        <v>826</v>
      </c>
      <c r="BO48" s="77" t="s">
        <v>172</v>
      </c>
      <c r="BP48" s="77" t="s">
        <v>172</v>
      </c>
      <c r="BQ48" s="77">
        <v>214</v>
      </c>
      <c r="BR48" s="77" t="s">
        <v>95</v>
      </c>
      <c r="BS48" s="77">
        <v>213</v>
      </c>
      <c r="BT48" s="77">
        <v>213</v>
      </c>
      <c r="BU48" s="77" t="s">
        <v>65</v>
      </c>
      <c r="BV48" s="77">
        <v>100502</v>
      </c>
      <c r="BW48" s="77">
        <v>273</v>
      </c>
      <c r="BX48" s="77" t="s">
        <v>61</v>
      </c>
      <c r="BY48" s="77">
        <v>110301</v>
      </c>
      <c r="BZ48" s="79">
        <v>207</v>
      </c>
      <c r="CA48" s="79"/>
      <c r="CB48" s="79"/>
      <c r="CC48" s="80" t="s">
        <v>396</v>
      </c>
      <c r="CD48" s="80" t="s">
        <v>431</v>
      </c>
      <c r="CE48" s="80" t="s">
        <v>432</v>
      </c>
      <c r="CF48" s="80" t="s">
        <v>433</v>
      </c>
      <c r="CG48" s="80" t="s">
        <v>434</v>
      </c>
      <c r="CH48" s="80" t="s">
        <v>435</v>
      </c>
      <c r="CI48" s="80" t="s">
        <v>436</v>
      </c>
      <c r="CJ48" s="80" t="s">
        <v>437</v>
      </c>
      <c r="CK48" s="80" t="s">
        <v>438</v>
      </c>
      <c r="CL48" s="80"/>
      <c r="CM48" s="80"/>
      <c r="CN48" s="80"/>
      <c r="CO48" s="80"/>
      <c r="CP48" s="77"/>
      <c r="CQ48" s="80"/>
      <c r="CR48" s="80"/>
      <c r="CS48" s="80"/>
      <c r="CT48" s="77"/>
      <c r="CU48" s="77"/>
      <c r="CV48" s="77"/>
      <c r="CW48" s="77"/>
      <c r="CX48" s="77"/>
    </row>
    <row r="49" spans="1:102" ht="13.5">
      <c r="A49" s="117">
        <v>47</v>
      </c>
      <c r="B49" s="118">
        <v>730</v>
      </c>
      <c r="C49" s="77">
        <v>73</v>
      </c>
      <c r="D49" s="77" t="s">
        <v>439</v>
      </c>
      <c r="E49" s="77" t="s">
        <v>93</v>
      </c>
      <c r="F49" s="78">
        <v>10111</v>
      </c>
      <c r="G49" s="77">
        <v>343</v>
      </c>
      <c r="H49" s="77">
        <v>399</v>
      </c>
      <c r="I49" s="77">
        <v>403</v>
      </c>
      <c r="J49" s="77">
        <v>331</v>
      </c>
      <c r="K49" s="77">
        <v>648</v>
      </c>
      <c r="L49" s="77">
        <v>648</v>
      </c>
      <c r="M49" s="77" t="s">
        <v>93</v>
      </c>
      <c r="N49" s="77">
        <v>343</v>
      </c>
      <c r="O49" s="77">
        <v>399</v>
      </c>
      <c r="P49" s="77">
        <v>403</v>
      </c>
      <c r="Q49" s="77">
        <v>331</v>
      </c>
      <c r="R49" s="77">
        <v>648</v>
      </c>
      <c r="S49" s="77">
        <v>648</v>
      </c>
      <c r="T49" s="77" t="s">
        <v>258</v>
      </c>
      <c r="U49" s="77" t="s">
        <v>258</v>
      </c>
      <c r="V49" s="77">
        <v>157</v>
      </c>
      <c r="W49" s="77" t="s">
        <v>61</v>
      </c>
      <c r="X49" s="78">
        <v>30301</v>
      </c>
      <c r="Y49" s="81">
        <v>540</v>
      </c>
      <c r="Z49" s="102">
        <v>815</v>
      </c>
      <c r="AA49" s="81">
        <v>299</v>
      </c>
      <c r="AB49" s="81">
        <v>408</v>
      </c>
      <c r="AC49" s="78"/>
      <c r="AD49" s="77">
        <v>815</v>
      </c>
      <c r="AE49" s="77">
        <v>349</v>
      </c>
      <c r="AF49" s="77">
        <v>295</v>
      </c>
      <c r="AG49" s="77" t="s">
        <v>62</v>
      </c>
      <c r="AH49" s="78">
        <v>40402</v>
      </c>
      <c r="AI49" s="77">
        <v>460</v>
      </c>
      <c r="AJ49" s="77" t="s">
        <v>586</v>
      </c>
      <c r="AK49" s="77" t="s">
        <v>63</v>
      </c>
      <c r="AL49" s="77">
        <v>423</v>
      </c>
      <c r="AM49" s="77" t="s">
        <v>61</v>
      </c>
      <c r="AN49" s="77">
        <v>50101</v>
      </c>
      <c r="AO49" s="77">
        <v>175</v>
      </c>
      <c r="AP49" s="77">
        <v>341</v>
      </c>
      <c r="AQ49" s="77">
        <v>384</v>
      </c>
      <c r="AR49" s="77">
        <v>312</v>
      </c>
      <c r="AS49" s="77">
        <v>329</v>
      </c>
      <c r="AT49" s="77">
        <v>648</v>
      </c>
      <c r="AU49" s="77">
        <v>144</v>
      </c>
      <c r="AV49" s="77">
        <v>307</v>
      </c>
      <c r="AW49" s="77">
        <v>373</v>
      </c>
      <c r="AX49" s="77">
        <v>287</v>
      </c>
      <c r="AY49" s="77">
        <v>319</v>
      </c>
      <c r="AZ49" s="77" t="s">
        <v>597</v>
      </c>
      <c r="BA49" s="77" t="s">
        <v>61</v>
      </c>
      <c r="BB49" s="77">
        <v>60301</v>
      </c>
      <c r="BC49" s="77">
        <v>622</v>
      </c>
      <c r="BD49" s="77">
        <v>859</v>
      </c>
      <c r="BE49" s="77">
        <v>951</v>
      </c>
      <c r="BF49" s="77">
        <v>951</v>
      </c>
      <c r="BG49" s="77"/>
      <c r="BH49" s="77"/>
      <c r="BI49" s="77"/>
      <c r="BJ49" s="77"/>
      <c r="BK49" s="77" t="s">
        <v>61</v>
      </c>
      <c r="BL49" s="77">
        <v>906</v>
      </c>
      <c r="BM49" s="77"/>
      <c r="BN49" s="77">
        <v>826</v>
      </c>
      <c r="BO49" s="77" t="s">
        <v>172</v>
      </c>
      <c r="BP49" s="77" t="s">
        <v>172</v>
      </c>
      <c r="BQ49" s="77">
        <v>214</v>
      </c>
      <c r="BR49" s="77" t="s">
        <v>95</v>
      </c>
      <c r="BS49" s="77">
        <v>213</v>
      </c>
      <c r="BT49" s="77">
        <v>213</v>
      </c>
      <c r="BU49" s="77" t="s">
        <v>65</v>
      </c>
      <c r="BV49" s="77">
        <v>100502</v>
      </c>
      <c r="BW49" s="77">
        <v>273</v>
      </c>
      <c r="BX49" s="77" t="s">
        <v>61</v>
      </c>
      <c r="BY49" s="77">
        <v>110301</v>
      </c>
      <c r="BZ49" s="79">
        <v>207</v>
      </c>
      <c r="CA49" s="79"/>
      <c r="CB49" s="79"/>
      <c r="CC49" s="80" t="s">
        <v>396</v>
      </c>
      <c r="CD49" s="80" t="s">
        <v>440</v>
      </c>
      <c r="CE49" s="80" t="s">
        <v>441</v>
      </c>
      <c r="CF49" s="80" t="s">
        <v>442</v>
      </c>
      <c r="CG49" s="80" t="s">
        <v>443</v>
      </c>
      <c r="CH49" s="80" t="s">
        <v>444</v>
      </c>
      <c r="CI49" s="80" t="s">
        <v>445</v>
      </c>
      <c r="CJ49" s="77" t="s">
        <v>446</v>
      </c>
      <c r="CK49" s="80" t="s">
        <v>447</v>
      </c>
      <c r="CL49" s="77" t="s">
        <v>448</v>
      </c>
      <c r="CM49" s="77" t="s">
        <v>449</v>
      </c>
      <c r="CN49" s="77" t="s">
        <v>450</v>
      </c>
      <c r="CO49" s="77"/>
      <c r="CP49" s="77"/>
      <c r="CQ49" s="77"/>
      <c r="CR49" s="77"/>
      <c r="CS49" s="77"/>
      <c r="CT49" s="77"/>
      <c r="CU49" s="77"/>
      <c r="CV49" s="77"/>
      <c r="CW49" s="77"/>
      <c r="CX49" s="77"/>
    </row>
    <row r="50" spans="1:102" ht="13.5">
      <c r="A50" s="117">
        <v>48</v>
      </c>
      <c r="B50" s="118">
        <v>740</v>
      </c>
      <c r="C50" s="143">
        <v>74</v>
      </c>
      <c r="D50" s="77" t="s">
        <v>451</v>
      </c>
      <c r="E50" s="77" t="s">
        <v>93</v>
      </c>
      <c r="F50" s="78">
        <v>10111</v>
      </c>
      <c r="G50" s="77">
        <v>343</v>
      </c>
      <c r="H50" s="77">
        <v>399</v>
      </c>
      <c r="I50" s="77">
        <v>403</v>
      </c>
      <c r="J50" s="77">
        <v>331</v>
      </c>
      <c r="K50" s="77">
        <v>648</v>
      </c>
      <c r="L50" s="77">
        <v>648</v>
      </c>
      <c r="M50" s="77" t="s">
        <v>93</v>
      </c>
      <c r="N50" s="77">
        <v>343</v>
      </c>
      <c r="O50" s="77">
        <v>399</v>
      </c>
      <c r="P50" s="77">
        <v>403</v>
      </c>
      <c r="Q50" s="77">
        <v>331</v>
      </c>
      <c r="R50" s="77">
        <v>648</v>
      </c>
      <c r="S50" s="77">
        <v>648</v>
      </c>
      <c r="T50" s="77" t="s">
        <v>93</v>
      </c>
      <c r="U50" s="77" t="s">
        <v>93</v>
      </c>
      <c r="V50" s="77">
        <v>157</v>
      </c>
      <c r="W50" s="77" t="s">
        <v>61</v>
      </c>
      <c r="X50" s="78">
        <v>30301</v>
      </c>
      <c r="Y50" s="81">
        <v>540</v>
      </c>
      <c r="Z50" s="102">
        <v>815</v>
      </c>
      <c r="AA50" s="81">
        <v>299</v>
      </c>
      <c r="AB50" s="81">
        <v>408</v>
      </c>
      <c r="AC50" s="78"/>
      <c r="AD50" s="77">
        <v>815</v>
      </c>
      <c r="AE50" s="77">
        <v>349</v>
      </c>
      <c r="AF50" s="77">
        <v>295</v>
      </c>
      <c r="AG50" s="77" t="s">
        <v>62</v>
      </c>
      <c r="AH50" s="78">
        <v>40402</v>
      </c>
      <c r="AI50" s="77">
        <v>460</v>
      </c>
      <c r="AJ50" s="77" t="s">
        <v>586</v>
      </c>
      <c r="AK50" s="77" t="s">
        <v>63</v>
      </c>
      <c r="AL50" s="77">
        <v>423</v>
      </c>
      <c r="AM50" s="77" t="s">
        <v>61</v>
      </c>
      <c r="AN50" s="77">
        <v>50101</v>
      </c>
      <c r="AO50" s="77">
        <v>175</v>
      </c>
      <c r="AP50" s="77">
        <v>341</v>
      </c>
      <c r="AQ50" s="77">
        <v>384</v>
      </c>
      <c r="AR50" s="77">
        <v>312</v>
      </c>
      <c r="AS50" s="77">
        <v>329</v>
      </c>
      <c r="AT50" s="77">
        <v>648</v>
      </c>
      <c r="AU50" s="77">
        <v>144</v>
      </c>
      <c r="AV50" s="77">
        <v>307</v>
      </c>
      <c r="AW50" s="77">
        <v>373</v>
      </c>
      <c r="AX50" s="77">
        <v>287</v>
      </c>
      <c r="AY50" s="77">
        <v>319</v>
      </c>
      <c r="AZ50" s="77" t="s">
        <v>597</v>
      </c>
      <c r="BA50" s="77" t="s">
        <v>61</v>
      </c>
      <c r="BB50" s="77">
        <v>60301</v>
      </c>
      <c r="BC50" s="77">
        <v>622</v>
      </c>
      <c r="BD50" s="77">
        <v>859</v>
      </c>
      <c r="BE50" s="77">
        <v>951</v>
      </c>
      <c r="BF50" s="77">
        <v>951</v>
      </c>
      <c r="BG50" s="77"/>
      <c r="BH50" s="77"/>
      <c r="BI50" s="77"/>
      <c r="BJ50" s="77"/>
      <c r="BK50" s="77" t="s">
        <v>61</v>
      </c>
      <c r="BL50" s="77">
        <v>906</v>
      </c>
      <c r="BM50" s="77"/>
      <c r="BN50" s="77">
        <v>826</v>
      </c>
      <c r="BO50" s="77" t="s">
        <v>64</v>
      </c>
      <c r="BP50" s="77" t="s">
        <v>64</v>
      </c>
      <c r="BQ50" s="77">
        <v>214</v>
      </c>
      <c r="BR50" s="80" t="s">
        <v>95</v>
      </c>
      <c r="BS50" s="77">
        <v>213</v>
      </c>
      <c r="BT50" s="77">
        <v>213</v>
      </c>
      <c r="BU50" s="77" t="s">
        <v>61</v>
      </c>
      <c r="BV50" s="77">
        <v>100501</v>
      </c>
      <c r="BW50" s="77">
        <v>273</v>
      </c>
      <c r="BX50" s="77" t="s">
        <v>61</v>
      </c>
      <c r="BY50" s="77">
        <v>110301</v>
      </c>
      <c r="BZ50" s="79">
        <v>207</v>
      </c>
      <c r="CA50" s="79"/>
      <c r="CB50" s="79"/>
      <c r="CC50" s="80" t="s">
        <v>567</v>
      </c>
      <c r="CD50" s="80" t="s">
        <v>452</v>
      </c>
      <c r="CE50" s="80" t="s">
        <v>453</v>
      </c>
      <c r="CF50" s="80" t="s">
        <v>454</v>
      </c>
      <c r="CG50" s="80" t="s">
        <v>455</v>
      </c>
      <c r="CH50" s="80" t="s">
        <v>456</v>
      </c>
      <c r="CI50" s="80" t="s">
        <v>457</v>
      </c>
      <c r="CJ50" s="80" t="s">
        <v>458</v>
      </c>
      <c r="CK50" s="80" t="s">
        <v>459</v>
      </c>
      <c r="CL50" s="81" t="s">
        <v>460</v>
      </c>
      <c r="CM50" s="80" t="s">
        <v>461</v>
      </c>
      <c r="CN50" s="77" t="s">
        <v>462</v>
      </c>
      <c r="CO50" s="77"/>
      <c r="CP50" s="77"/>
      <c r="CQ50" s="77"/>
      <c r="CR50" s="77"/>
      <c r="CS50" s="77"/>
      <c r="CT50" s="77"/>
      <c r="CU50" s="77"/>
      <c r="CV50" s="77"/>
      <c r="CW50" s="77"/>
      <c r="CX50" s="77"/>
    </row>
    <row r="51" spans="1:102" ht="13.5">
      <c r="A51" s="117">
        <v>49</v>
      </c>
      <c r="B51" s="118">
        <v>750</v>
      </c>
      <c r="C51" s="77">
        <v>75</v>
      </c>
      <c r="D51" s="77" t="s">
        <v>463</v>
      </c>
      <c r="E51" s="77" t="s">
        <v>93</v>
      </c>
      <c r="F51" s="78">
        <v>10111</v>
      </c>
      <c r="G51" s="77">
        <v>343</v>
      </c>
      <c r="H51" s="77">
        <v>399</v>
      </c>
      <c r="I51" s="77">
        <v>403</v>
      </c>
      <c r="J51" s="77">
        <v>331</v>
      </c>
      <c r="K51" s="77">
        <v>648</v>
      </c>
      <c r="L51" s="77">
        <v>648</v>
      </c>
      <c r="M51" s="77" t="s">
        <v>93</v>
      </c>
      <c r="N51" s="77">
        <v>343</v>
      </c>
      <c r="O51" s="77">
        <v>399</v>
      </c>
      <c r="P51" s="77">
        <v>403</v>
      </c>
      <c r="Q51" s="77">
        <v>331</v>
      </c>
      <c r="R51" s="77">
        <v>648</v>
      </c>
      <c r="S51" s="77">
        <v>648</v>
      </c>
      <c r="T51" s="77" t="s">
        <v>258</v>
      </c>
      <c r="U51" s="77" t="s">
        <v>258</v>
      </c>
      <c r="V51" s="77">
        <v>157</v>
      </c>
      <c r="W51" s="77" t="s">
        <v>61</v>
      </c>
      <c r="X51" s="78">
        <v>30301</v>
      </c>
      <c r="Y51" s="81">
        <v>540</v>
      </c>
      <c r="Z51" s="102">
        <v>815</v>
      </c>
      <c r="AA51" s="81">
        <v>299</v>
      </c>
      <c r="AB51" s="81">
        <v>408</v>
      </c>
      <c r="AC51" s="78"/>
      <c r="AD51" s="77">
        <v>815</v>
      </c>
      <c r="AE51" s="77">
        <v>349</v>
      </c>
      <c r="AF51" s="77">
        <v>295</v>
      </c>
      <c r="AG51" s="77" t="s">
        <v>62</v>
      </c>
      <c r="AH51" s="78">
        <v>40402</v>
      </c>
      <c r="AI51" s="77">
        <v>460</v>
      </c>
      <c r="AJ51" s="77" t="s">
        <v>586</v>
      </c>
      <c r="AK51" s="77" t="s">
        <v>63</v>
      </c>
      <c r="AL51" s="77">
        <v>423</v>
      </c>
      <c r="AM51" s="77" t="s">
        <v>61</v>
      </c>
      <c r="AN51" s="77">
        <v>50101</v>
      </c>
      <c r="AO51" s="77">
        <v>175</v>
      </c>
      <c r="AP51" s="77">
        <v>341</v>
      </c>
      <c r="AQ51" s="77">
        <v>384</v>
      </c>
      <c r="AR51" s="77">
        <v>312</v>
      </c>
      <c r="AS51" s="77">
        <v>329</v>
      </c>
      <c r="AT51" s="77">
        <v>648</v>
      </c>
      <c r="AU51" s="77">
        <v>144</v>
      </c>
      <c r="AV51" s="77">
        <v>307</v>
      </c>
      <c r="AW51" s="77">
        <v>373</v>
      </c>
      <c r="AX51" s="77">
        <v>287</v>
      </c>
      <c r="AY51" s="77">
        <v>319</v>
      </c>
      <c r="AZ51" s="77" t="s">
        <v>617</v>
      </c>
      <c r="BA51" s="77" t="s">
        <v>61</v>
      </c>
      <c r="BB51" s="77">
        <v>60301</v>
      </c>
      <c r="BC51" s="77">
        <v>622</v>
      </c>
      <c r="BD51" s="77">
        <v>859</v>
      </c>
      <c r="BE51" s="77">
        <v>951</v>
      </c>
      <c r="BF51" s="77">
        <v>951</v>
      </c>
      <c r="BG51" s="77"/>
      <c r="BH51" s="77"/>
      <c r="BI51" s="77"/>
      <c r="BJ51" s="77"/>
      <c r="BK51" s="77" t="s">
        <v>61</v>
      </c>
      <c r="BL51" s="77">
        <v>906</v>
      </c>
      <c r="BM51" s="77"/>
      <c r="BN51" s="77">
        <v>826</v>
      </c>
      <c r="BO51" s="77" t="s">
        <v>172</v>
      </c>
      <c r="BP51" s="77" t="s">
        <v>172</v>
      </c>
      <c r="BQ51" s="77">
        <v>214</v>
      </c>
      <c r="BR51" s="77" t="s">
        <v>95</v>
      </c>
      <c r="BS51" s="77">
        <v>213</v>
      </c>
      <c r="BT51" s="77">
        <v>213</v>
      </c>
      <c r="BU51" s="77" t="s">
        <v>65</v>
      </c>
      <c r="BV51" s="77">
        <v>100502</v>
      </c>
      <c r="BW51" s="77">
        <v>273</v>
      </c>
      <c r="BX51" s="77" t="s">
        <v>61</v>
      </c>
      <c r="BY51" s="77">
        <v>110301</v>
      </c>
      <c r="BZ51" s="79">
        <v>207</v>
      </c>
      <c r="CA51" s="79"/>
      <c r="CB51" s="79"/>
      <c r="CC51" s="80" t="s">
        <v>396</v>
      </c>
      <c r="CD51" s="80" t="s">
        <v>464</v>
      </c>
      <c r="CE51" s="80" t="s">
        <v>465</v>
      </c>
      <c r="CF51" s="80" t="s">
        <v>466</v>
      </c>
      <c r="CG51" s="77" t="s">
        <v>467</v>
      </c>
      <c r="CH51" s="80" t="s">
        <v>468</v>
      </c>
      <c r="CI51" s="77" t="s">
        <v>469</v>
      </c>
      <c r="CJ51" s="77" t="s">
        <v>470</v>
      </c>
      <c r="CK51" s="77" t="s">
        <v>471</v>
      </c>
      <c r="CL51" s="77" t="s">
        <v>472</v>
      </c>
      <c r="CM51" s="77" t="s">
        <v>223</v>
      </c>
      <c r="CN51" s="77" t="s">
        <v>473</v>
      </c>
      <c r="CO51" s="77" t="s">
        <v>474</v>
      </c>
      <c r="CP51" s="77" t="s">
        <v>475</v>
      </c>
      <c r="CQ51" s="80" t="s">
        <v>531</v>
      </c>
      <c r="CR51" s="80" t="s">
        <v>532</v>
      </c>
      <c r="CS51" s="80" t="s">
        <v>533</v>
      </c>
      <c r="CT51" s="80" t="s">
        <v>534</v>
      </c>
      <c r="CU51" s="77" t="s">
        <v>476</v>
      </c>
      <c r="CV51" s="77" t="s">
        <v>477</v>
      </c>
      <c r="CX51" s="77"/>
    </row>
    <row r="52" spans="1:102" ht="13.5">
      <c r="A52" s="117">
        <v>50</v>
      </c>
      <c r="B52" s="118">
        <v>751</v>
      </c>
      <c r="C52" s="77">
        <v>75</v>
      </c>
      <c r="D52" s="77" t="s">
        <v>463</v>
      </c>
      <c r="E52" s="77" t="s">
        <v>63</v>
      </c>
      <c r="F52" s="78">
        <v>10111</v>
      </c>
      <c r="G52" s="77" t="s">
        <v>63</v>
      </c>
      <c r="H52" s="77" t="s">
        <v>63</v>
      </c>
      <c r="I52" s="77" t="s">
        <v>63</v>
      </c>
      <c r="J52" s="77" t="s">
        <v>63</v>
      </c>
      <c r="K52" s="77" t="s">
        <v>63</v>
      </c>
      <c r="L52" s="77" t="s">
        <v>63</v>
      </c>
      <c r="M52" s="77" t="s">
        <v>63</v>
      </c>
      <c r="N52" s="77" t="s">
        <v>63</v>
      </c>
      <c r="O52" s="77" t="s">
        <v>63</v>
      </c>
      <c r="P52" s="77" t="s">
        <v>63</v>
      </c>
      <c r="Q52" s="77" t="s">
        <v>63</v>
      </c>
      <c r="R52" s="77" t="s">
        <v>63</v>
      </c>
      <c r="S52" s="77" t="s">
        <v>63</v>
      </c>
      <c r="T52" s="77" t="s">
        <v>93</v>
      </c>
      <c r="U52" s="77" t="s">
        <v>93</v>
      </c>
      <c r="V52" s="77">
        <v>157</v>
      </c>
      <c r="W52" s="77" t="s">
        <v>63</v>
      </c>
      <c r="X52" s="78">
        <v>30301</v>
      </c>
      <c r="Y52" s="81" t="s">
        <v>63</v>
      </c>
      <c r="Z52" s="102" t="s">
        <v>63</v>
      </c>
      <c r="AA52" s="81" t="s">
        <v>63</v>
      </c>
      <c r="AB52" s="81" t="s">
        <v>63</v>
      </c>
      <c r="AC52" s="78"/>
      <c r="AD52" s="77" t="s">
        <v>63</v>
      </c>
      <c r="AE52" s="77" t="s">
        <v>63</v>
      </c>
      <c r="AF52" s="77" t="s">
        <v>63</v>
      </c>
      <c r="AG52" s="77" t="s">
        <v>63</v>
      </c>
      <c r="AH52" s="78">
        <v>40402</v>
      </c>
      <c r="AI52" s="77" t="s">
        <v>618</v>
      </c>
      <c r="AJ52" s="77" t="s">
        <v>63</v>
      </c>
      <c r="AK52" s="77" t="s">
        <v>63</v>
      </c>
      <c r="AL52" s="77" t="s">
        <v>63</v>
      </c>
      <c r="AM52" s="77" t="s">
        <v>63</v>
      </c>
      <c r="AN52" s="77">
        <v>50101</v>
      </c>
      <c r="AO52" s="77" t="s">
        <v>63</v>
      </c>
      <c r="AP52" s="77" t="s">
        <v>63</v>
      </c>
      <c r="AQ52" s="77" t="s">
        <v>63</v>
      </c>
      <c r="AR52" s="77" t="s">
        <v>63</v>
      </c>
      <c r="AS52" s="77" t="s">
        <v>63</v>
      </c>
      <c r="AT52" s="77" t="s">
        <v>63</v>
      </c>
      <c r="AU52" s="77" t="s">
        <v>63</v>
      </c>
      <c r="AV52" s="77" t="s">
        <v>63</v>
      </c>
      <c r="AW52" s="77" t="s">
        <v>63</v>
      </c>
      <c r="AX52" s="77" t="s">
        <v>63</v>
      </c>
      <c r="AY52" s="77" t="s">
        <v>63</v>
      </c>
      <c r="AZ52" s="77" t="s">
        <v>63</v>
      </c>
      <c r="BA52" s="77" t="s">
        <v>63</v>
      </c>
      <c r="BB52" s="77">
        <v>60301</v>
      </c>
      <c r="BC52" s="77" t="s">
        <v>63</v>
      </c>
      <c r="BD52" s="77" t="s">
        <v>63</v>
      </c>
      <c r="BE52" s="77" t="s">
        <v>63</v>
      </c>
      <c r="BF52" s="77" t="s">
        <v>63</v>
      </c>
      <c r="BG52" s="77"/>
      <c r="BH52" s="77" t="s">
        <v>63</v>
      </c>
      <c r="BI52" s="77" t="s">
        <v>63</v>
      </c>
      <c r="BJ52" s="77" t="s">
        <v>63</v>
      </c>
      <c r="BK52" s="77" t="s">
        <v>63</v>
      </c>
      <c r="BL52" s="77" t="s">
        <v>63</v>
      </c>
      <c r="BM52" s="77"/>
      <c r="BN52" s="77" t="s">
        <v>63</v>
      </c>
      <c r="BO52" s="77" t="s">
        <v>63</v>
      </c>
      <c r="BP52" s="77" t="s">
        <v>64</v>
      </c>
      <c r="BQ52" s="77" t="s">
        <v>618</v>
      </c>
      <c r="BR52" s="80" t="s">
        <v>63</v>
      </c>
      <c r="BS52" s="77" t="s">
        <v>63</v>
      </c>
      <c r="BT52" s="77" t="s">
        <v>63</v>
      </c>
      <c r="BU52" s="77" t="s">
        <v>63</v>
      </c>
      <c r="BV52" s="77" t="s">
        <v>63</v>
      </c>
      <c r="BW52" s="77" t="s">
        <v>63</v>
      </c>
      <c r="BX52" s="77" t="s">
        <v>63</v>
      </c>
      <c r="BY52" s="77" t="s">
        <v>63</v>
      </c>
      <c r="BZ52" s="77" t="s">
        <v>63</v>
      </c>
      <c r="CA52" s="79"/>
      <c r="CB52" s="79"/>
      <c r="CC52" s="80" t="s">
        <v>595</v>
      </c>
      <c r="CD52" s="80" t="s">
        <v>619</v>
      </c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77"/>
    </row>
    <row r="53" spans="1:102" ht="13.5">
      <c r="A53" s="117">
        <v>51</v>
      </c>
      <c r="B53" s="118">
        <v>770</v>
      </c>
      <c r="C53" s="77">
        <v>77</v>
      </c>
      <c r="D53" s="77" t="s">
        <v>478</v>
      </c>
      <c r="E53" s="77" t="s">
        <v>93</v>
      </c>
      <c r="F53" s="78">
        <v>10111</v>
      </c>
      <c r="G53" s="77">
        <v>343</v>
      </c>
      <c r="H53" s="77">
        <v>399</v>
      </c>
      <c r="I53" s="77">
        <v>403</v>
      </c>
      <c r="J53" s="77">
        <v>331</v>
      </c>
      <c r="K53" s="77">
        <v>648</v>
      </c>
      <c r="L53" s="77">
        <v>648</v>
      </c>
      <c r="M53" s="77" t="s">
        <v>93</v>
      </c>
      <c r="N53" s="77">
        <v>343</v>
      </c>
      <c r="O53" s="77">
        <v>399</v>
      </c>
      <c r="P53" s="77">
        <v>403</v>
      </c>
      <c r="Q53" s="77">
        <v>331</v>
      </c>
      <c r="R53" s="77">
        <v>648</v>
      </c>
      <c r="S53" s="77">
        <v>648</v>
      </c>
      <c r="T53" s="77" t="s">
        <v>93</v>
      </c>
      <c r="U53" s="77" t="s">
        <v>93</v>
      </c>
      <c r="V53" s="77">
        <v>157</v>
      </c>
      <c r="W53" s="77" t="s">
        <v>61</v>
      </c>
      <c r="X53" s="78">
        <v>30301</v>
      </c>
      <c r="Y53" s="81">
        <v>540</v>
      </c>
      <c r="Z53" s="102">
        <v>815</v>
      </c>
      <c r="AA53" s="81">
        <v>299</v>
      </c>
      <c r="AB53" s="81">
        <v>408</v>
      </c>
      <c r="AC53" s="78"/>
      <c r="AD53" s="77">
        <v>815</v>
      </c>
      <c r="AE53" s="77">
        <v>349</v>
      </c>
      <c r="AF53" s="77">
        <v>295</v>
      </c>
      <c r="AG53" s="77" t="s">
        <v>62</v>
      </c>
      <c r="AH53" s="78">
        <v>40402</v>
      </c>
      <c r="AI53" s="77">
        <v>460</v>
      </c>
      <c r="AJ53" s="77" t="s">
        <v>586</v>
      </c>
      <c r="AK53" s="77" t="s">
        <v>63</v>
      </c>
      <c r="AL53" s="77">
        <v>423</v>
      </c>
      <c r="AM53" s="77" t="s">
        <v>61</v>
      </c>
      <c r="AN53" s="77">
        <v>50101</v>
      </c>
      <c r="AO53" s="77">
        <v>175</v>
      </c>
      <c r="AP53" s="77">
        <v>341</v>
      </c>
      <c r="AQ53" s="77">
        <v>384</v>
      </c>
      <c r="AR53" s="77">
        <v>312</v>
      </c>
      <c r="AS53" s="77">
        <v>329</v>
      </c>
      <c r="AT53" s="77">
        <v>648</v>
      </c>
      <c r="AU53" s="77">
        <v>144</v>
      </c>
      <c r="AV53" s="77">
        <v>307</v>
      </c>
      <c r="AW53" s="77">
        <v>373</v>
      </c>
      <c r="AX53" s="77">
        <v>287</v>
      </c>
      <c r="AY53" s="77">
        <v>319</v>
      </c>
      <c r="AZ53" s="77" t="s">
        <v>596</v>
      </c>
      <c r="BA53" s="77" t="s">
        <v>61</v>
      </c>
      <c r="BB53" s="77">
        <v>60301</v>
      </c>
      <c r="BC53" s="77">
        <v>622</v>
      </c>
      <c r="BD53" s="77">
        <v>859</v>
      </c>
      <c r="BE53" s="77">
        <v>951</v>
      </c>
      <c r="BF53" s="77">
        <v>951</v>
      </c>
      <c r="BG53" s="77"/>
      <c r="BH53" s="77"/>
      <c r="BI53" s="77"/>
      <c r="BJ53" s="77"/>
      <c r="BK53" s="77" t="s">
        <v>61</v>
      </c>
      <c r="BL53" s="77">
        <v>906</v>
      </c>
      <c r="BM53" s="77"/>
      <c r="BN53" s="77">
        <v>826</v>
      </c>
      <c r="BO53" s="77" t="s">
        <v>64</v>
      </c>
      <c r="BP53" s="77" t="s">
        <v>64</v>
      </c>
      <c r="BQ53" s="77">
        <v>214</v>
      </c>
      <c r="BR53" s="80" t="s">
        <v>95</v>
      </c>
      <c r="BS53" s="77">
        <v>213</v>
      </c>
      <c r="BT53" s="77">
        <v>213</v>
      </c>
      <c r="BU53" s="77" t="s">
        <v>61</v>
      </c>
      <c r="BV53" s="77">
        <v>100501</v>
      </c>
      <c r="BW53" s="77">
        <v>273</v>
      </c>
      <c r="BX53" s="77" t="s">
        <v>61</v>
      </c>
      <c r="BY53" s="77">
        <v>110301</v>
      </c>
      <c r="BZ53" s="79">
        <v>207</v>
      </c>
      <c r="CA53" s="79"/>
      <c r="CB53" s="79"/>
      <c r="CC53" s="80" t="s">
        <v>567</v>
      </c>
      <c r="CD53" s="80" t="s">
        <v>479</v>
      </c>
      <c r="CE53" s="80" t="s">
        <v>480</v>
      </c>
      <c r="CF53" s="80" t="s">
        <v>481</v>
      </c>
      <c r="CG53" s="77" t="s">
        <v>482</v>
      </c>
      <c r="CH53" s="80" t="s">
        <v>483</v>
      </c>
      <c r="CI53" s="80" t="s">
        <v>484</v>
      </c>
      <c r="CJ53" s="77" t="s">
        <v>485</v>
      </c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</row>
    <row r="54" spans="1:102" ht="13.5">
      <c r="A54" s="117">
        <v>52</v>
      </c>
      <c r="B54" s="118">
        <v>780</v>
      </c>
      <c r="C54" s="143">
        <v>78</v>
      </c>
      <c r="D54" s="77" t="s">
        <v>32</v>
      </c>
      <c r="E54" s="77" t="s">
        <v>93</v>
      </c>
      <c r="F54" s="78">
        <v>10111</v>
      </c>
      <c r="G54" s="77">
        <v>343</v>
      </c>
      <c r="H54" s="77">
        <v>399</v>
      </c>
      <c r="I54" s="77">
        <v>403</v>
      </c>
      <c r="J54" s="77">
        <v>331</v>
      </c>
      <c r="K54" s="77">
        <v>648</v>
      </c>
      <c r="L54" s="77">
        <v>648</v>
      </c>
      <c r="M54" s="77" t="s">
        <v>258</v>
      </c>
      <c r="N54" s="77">
        <v>307</v>
      </c>
      <c r="O54" s="77">
        <v>396</v>
      </c>
      <c r="P54" s="77">
        <v>380</v>
      </c>
      <c r="Q54" s="77">
        <v>295</v>
      </c>
      <c r="R54" s="77">
        <v>648</v>
      </c>
      <c r="S54" s="77">
        <v>648</v>
      </c>
      <c r="T54" s="77" t="s">
        <v>93</v>
      </c>
      <c r="U54" s="77" t="s">
        <v>93</v>
      </c>
      <c r="V54" s="77">
        <v>157</v>
      </c>
      <c r="W54" s="77" t="s">
        <v>61</v>
      </c>
      <c r="X54" s="78">
        <v>30301</v>
      </c>
      <c r="Y54" s="81">
        <v>540</v>
      </c>
      <c r="Z54" s="102">
        <v>815</v>
      </c>
      <c r="AA54" s="81">
        <v>299</v>
      </c>
      <c r="AB54" s="81">
        <v>408</v>
      </c>
      <c r="AC54" s="78"/>
      <c r="AD54" s="77">
        <v>815</v>
      </c>
      <c r="AE54" s="77">
        <v>349</v>
      </c>
      <c r="AF54" s="77">
        <v>295</v>
      </c>
      <c r="AG54" s="77" t="s">
        <v>603</v>
      </c>
      <c r="AH54" s="78">
        <v>40402</v>
      </c>
      <c r="AI54" s="77">
        <v>460</v>
      </c>
      <c r="AJ54" s="77" t="s">
        <v>586</v>
      </c>
      <c r="AK54" s="77" t="s">
        <v>63</v>
      </c>
      <c r="AL54" s="77">
        <v>423</v>
      </c>
      <c r="AM54" s="77" t="s">
        <v>61</v>
      </c>
      <c r="AN54" s="77">
        <v>50101</v>
      </c>
      <c r="AO54" s="77">
        <v>175</v>
      </c>
      <c r="AP54" s="77">
        <v>341</v>
      </c>
      <c r="AQ54" s="77">
        <v>384</v>
      </c>
      <c r="AR54" s="77">
        <v>312</v>
      </c>
      <c r="AS54" s="77">
        <v>329</v>
      </c>
      <c r="AT54" s="77">
        <v>648</v>
      </c>
      <c r="AU54" s="77">
        <v>144</v>
      </c>
      <c r="AV54" s="77">
        <v>307</v>
      </c>
      <c r="AW54" s="77">
        <v>373</v>
      </c>
      <c r="AX54" s="77">
        <v>287</v>
      </c>
      <c r="AY54" s="77">
        <v>319</v>
      </c>
      <c r="AZ54" s="77" t="s">
        <v>617</v>
      </c>
      <c r="BA54" s="77" t="s">
        <v>61</v>
      </c>
      <c r="BB54" s="77">
        <v>60301</v>
      </c>
      <c r="BC54" s="77">
        <v>622</v>
      </c>
      <c r="BD54" s="77">
        <v>859</v>
      </c>
      <c r="BE54" s="77">
        <v>951</v>
      </c>
      <c r="BF54" s="77">
        <v>951</v>
      </c>
      <c r="BG54" s="77"/>
      <c r="BH54" s="77"/>
      <c r="BI54" s="77"/>
      <c r="BJ54" s="77"/>
      <c r="BK54" s="77" t="s">
        <v>61</v>
      </c>
      <c r="BL54" s="77">
        <v>906</v>
      </c>
      <c r="BM54" s="77"/>
      <c r="BN54" s="77">
        <v>826</v>
      </c>
      <c r="BO54" s="77" t="s">
        <v>64</v>
      </c>
      <c r="BP54" s="77" t="s">
        <v>64</v>
      </c>
      <c r="BQ54" s="77">
        <v>214</v>
      </c>
      <c r="BR54" s="80" t="s">
        <v>95</v>
      </c>
      <c r="BS54" s="77">
        <v>213</v>
      </c>
      <c r="BT54" s="77">
        <v>213</v>
      </c>
      <c r="BU54" s="77" t="s">
        <v>61</v>
      </c>
      <c r="BV54" s="77">
        <v>100501</v>
      </c>
      <c r="BW54" s="77">
        <v>273</v>
      </c>
      <c r="BX54" s="77" t="s">
        <v>61</v>
      </c>
      <c r="BY54" s="77">
        <v>110301</v>
      </c>
      <c r="BZ54" s="79">
        <v>207</v>
      </c>
      <c r="CA54" s="79"/>
      <c r="CB54" s="79"/>
      <c r="CC54" s="80" t="s">
        <v>564</v>
      </c>
      <c r="CD54" s="80" t="s">
        <v>217</v>
      </c>
      <c r="CE54" s="80" t="s">
        <v>486</v>
      </c>
      <c r="CF54" s="80" t="s">
        <v>487</v>
      </c>
      <c r="CG54" s="80" t="s">
        <v>453</v>
      </c>
      <c r="CH54" s="80" t="s">
        <v>359</v>
      </c>
      <c r="CI54" s="80" t="s">
        <v>488</v>
      </c>
      <c r="CJ54" s="80" t="s">
        <v>489</v>
      </c>
      <c r="CK54" s="80" t="s">
        <v>490</v>
      </c>
      <c r="CL54" s="80"/>
      <c r="CM54" s="80"/>
      <c r="CN54" s="80"/>
      <c r="CO54" s="77"/>
      <c r="CP54" s="77"/>
      <c r="CQ54" s="77"/>
      <c r="CR54" s="77"/>
      <c r="CS54" s="77"/>
      <c r="CT54" s="77"/>
      <c r="CU54" s="77"/>
      <c r="CV54" s="77"/>
      <c r="CW54" s="77"/>
      <c r="CX54" s="77"/>
    </row>
    <row r="55" spans="1:102" ht="13.5">
      <c r="A55" s="117">
        <v>53</v>
      </c>
      <c r="B55" s="118">
        <v>790</v>
      </c>
      <c r="C55" s="77">
        <v>79</v>
      </c>
      <c r="D55" s="77" t="s">
        <v>491</v>
      </c>
      <c r="E55" s="77" t="s">
        <v>93</v>
      </c>
      <c r="F55" s="78">
        <v>10111</v>
      </c>
      <c r="G55" s="77">
        <v>343</v>
      </c>
      <c r="H55" s="77">
        <v>399</v>
      </c>
      <c r="I55" s="77">
        <v>403</v>
      </c>
      <c r="J55" s="77">
        <v>331</v>
      </c>
      <c r="K55" s="77">
        <v>648</v>
      </c>
      <c r="L55" s="77">
        <v>648</v>
      </c>
      <c r="M55" s="77" t="s">
        <v>258</v>
      </c>
      <c r="N55" s="77">
        <v>307</v>
      </c>
      <c r="O55" s="77">
        <v>396</v>
      </c>
      <c r="P55" s="77">
        <v>380</v>
      </c>
      <c r="Q55" s="77">
        <v>295</v>
      </c>
      <c r="R55" s="77">
        <v>648</v>
      </c>
      <c r="S55" s="77">
        <v>648</v>
      </c>
      <c r="T55" s="77" t="s">
        <v>93</v>
      </c>
      <c r="U55" s="77" t="s">
        <v>93</v>
      </c>
      <c r="V55" s="77">
        <v>157</v>
      </c>
      <c r="W55" s="77" t="s">
        <v>61</v>
      </c>
      <c r="X55" s="78">
        <v>30301</v>
      </c>
      <c r="Y55" s="81">
        <v>540</v>
      </c>
      <c r="Z55" s="102">
        <v>815</v>
      </c>
      <c r="AA55" s="81">
        <v>299</v>
      </c>
      <c r="AB55" s="81">
        <v>408</v>
      </c>
      <c r="AC55" s="78"/>
      <c r="AD55" s="77">
        <v>815</v>
      </c>
      <c r="AE55" s="77">
        <v>349</v>
      </c>
      <c r="AF55" s="77">
        <v>295</v>
      </c>
      <c r="AG55" s="77" t="s">
        <v>603</v>
      </c>
      <c r="AH55" s="78">
        <v>40402</v>
      </c>
      <c r="AI55" s="77">
        <v>460</v>
      </c>
      <c r="AJ55" s="77" t="s">
        <v>586</v>
      </c>
      <c r="AK55" s="77" t="s">
        <v>63</v>
      </c>
      <c r="AL55" s="77">
        <v>423</v>
      </c>
      <c r="AM55" s="77" t="s">
        <v>61</v>
      </c>
      <c r="AN55" s="77">
        <v>50101</v>
      </c>
      <c r="AO55" s="77">
        <v>175</v>
      </c>
      <c r="AP55" s="77">
        <v>341</v>
      </c>
      <c r="AQ55" s="77">
        <v>384</v>
      </c>
      <c r="AR55" s="77">
        <v>312</v>
      </c>
      <c r="AS55" s="77">
        <v>329</v>
      </c>
      <c r="AT55" s="77">
        <v>648</v>
      </c>
      <c r="AU55" s="77">
        <v>144</v>
      </c>
      <c r="AV55" s="77">
        <v>307</v>
      </c>
      <c r="AW55" s="77">
        <v>373</v>
      </c>
      <c r="AX55" s="77">
        <v>287</v>
      </c>
      <c r="AY55" s="77">
        <v>319</v>
      </c>
      <c r="AZ55" s="77" t="s">
        <v>604</v>
      </c>
      <c r="BA55" s="77" t="s">
        <v>61</v>
      </c>
      <c r="BB55" s="77">
        <v>60301</v>
      </c>
      <c r="BC55" s="77">
        <v>622</v>
      </c>
      <c r="BD55" s="77">
        <v>859</v>
      </c>
      <c r="BE55" s="77">
        <v>951</v>
      </c>
      <c r="BF55" s="77">
        <v>951</v>
      </c>
      <c r="BG55" s="77"/>
      <c r="BH55" s="77"/>
      <c r="BI55" s="77"/>
      <c r="BJ55" s="77"/>
      <c r="BK55" s="77" t="s">
        <v>61</v>
      </c>
      <c r="BL55" s="77">
        <v>906</v>
      </c>
      <c r="BM55" s="77"/>
      <c r="BN55" s="77">
        <v>826</v>
      </c>
      <c r="BO55" s="77" t="s">
        <v>64</v>
      </c>
      <c r="BP55" s="77" t="s">
        <v>64</v>
      </c>
      <c r="BQ55" s="77">
        <v>214</v>
      </c>
      <c r="BR55" s="80" t="s">
        <v>95</v>
      </c>
      <c r="BS55" s="77">
        <v>213</v>
      </c>
      <c r="BT55" s="77">
        <v>213</v>
      </c>
      <c r="BU55" s="77" t="s">
        <v>61</v>
      </c>
      <c r="BV55" s="77">
        <v>100501</v>
      </c>
      <c r="BW55" s="77">
        <v>273</v>
      </c>
      <c r="BX55" s="77" t="s">
        <v>61</v>
      </c>
      <c r="BY55" s="77">
        <v>110301</v>
      </c>
      <c r="BZ55" s="79">
        <v>207</v>
      </c>
      <c r="CA55" s="79"/>
      <c r="CB55" s="79"/>
      <c r="CC55" s="80" t="s">
        <v>564</v>
      </c>
      <c r="CD55" s="80" t="s">
        <v>492</v>
      </c>
      <c r="CE55" s="80" t="s">
        <v>493</v>
      </c>
      <c r="CF55" s="80" t="s">
        <v>494</v>
      </c>
      <c r="CG55" s="80" t="s">
        <v>495</v>
      </c>
      <c r="CH55" s="80" t="s">
        <v>496</v>
      </c>
      <c r="CI55" s="80" t="s">
        <v>497</v>
      </c>
      <c r="CJ55" s="80"/>
      <c r="CK55" s="80"/>
      <c r="CL55" s="80"/>
      <c r="CM55" s="80"/>
      <c r="CN55" s="80"/>
      <c r="CO55" s="80"/>
      <c r="CP55" s="77"/>
      <c r="CQ55" s="80"/>
      <c r="CR55" s="80"/>
      <c r="CS55" s="80"/>
      <c r="CT55" s="77"/>
      <c r="CU55" s="80"/>
      <c r="CV55" s="77"/>
      <c r="CW55" s="80"/>
      <c r="CX55" s="77"/>
    </row>
    <row r="56" spans="1:102" ht="13.5">
      <c r="A56" s="117">
        <v>54</v>
      </c>
      <c r="B56" s="118">
        <v>880</v>
      </c>
      <c r="C56" s="77">
        <v>88</v>
      </c>
      <c r="D56" s="77" t="s">
        <v>33</v>
      </c>
      <c r="E56" s="77" t="s">
        <v>93</v>
      </c>
      <c r="F56" s="78">
        <v>10111</v>
      </c>
      <c r="G56" s="77">
        <v>343</v>
      </c>
      <c r="H56" s="77">
        <v>399</v>
      </c>
      <c r="I56" s="77">
        <v>403</v>
      </c>
      <c r="J56" s="77">
        <v>331</v>
      </c>
      <c r="K56" s="77">
        <v>648</v>
      </c>
      <c r="L56" s="77">
        <v>648</v>
      </c>
      <c r="M56" s="77" t="s">
        <v>258</v>
      </c>
      <c r="N56" s="77">
        <v>307</v>
      </c>
      <c r="O56" s="77">
        <v>396</v>
      </c>
      <c r="P56" s="77">
        <v>380</v>
      </c>
      <c r="Q56" s="77">
        <v>295</v>
      </c>
      <c r="R56" s="77">
        <v>648</v>
      </c>
      <c r="S56" s="77">
        <v>648</v>
      </c>
      <c r="T56" s="77" t="s">
        <v>93</v>
      </c>
      <c r="U56" s="77" t="s">
        <v>93</v>
      </c>
      <c r="V56" s="77">
        <v>157</v>
      </c>
      <c r="W56" s="77" t="s">
        <v>61</v>
      </c>
      <c r="X56" s="78">
        <v>30301</v>
      </c>
      <c r="Y56" s="81">
        <v>540</v>
      </c>
      <c r="Z56" s="102">
        <v>815</v>
      </c>
      <c r="AA56" s="81">
        <v>299</v>
      </c>
      <c r="AB56" s="81">
        <v>408</v>
      </c>
      <c r="AC56" s="78"/>
      <c r="AD56" s="77">
        <v>815</v>
      </c>
      <c r="AE56" s="77">
        <v>349</v>
      </c>
      <c r="AF56" s="77">
        <v>295</v>
      </c>
      <c r="AG56" s="77" t="s">
        <v>603</v>
      </c>
      <c r="AH56" s="78">
        <v>40402</v>
      </c>
      <c r="AI56" s="77">
        <v>460</v>
      </c>
      <c r="AJ56" s="77" t="s">
        <v>586</v>
      </c>
      <c r="AK56" s="77" t="s">
        <v>63</v>
      </c>
      <c r="AL56" s="77">
        <v>423</v>
      </c>
      <c r="AM56" s="77" t="s">
        <v>61</v>
      </c>
      <c r="AN56" s="77">
        <v>50101</v>
      </c>
      <c r="AO56" s="77">
        <v>175</v>
      </c>
      <c r="AP56" s="77">
        <v>341</v>
      </c>
      <c r="AQ56" s="77">
        <v>384</v>
      </c>
      <c r="AR56" s="77">
        <v>312</v>
      </c>
      <c r="AS56" s="77">
        <v>329</v>
      </c>
      <c r="AT56" s="77">
        <v>648</v>
      </c>
      <c r="AU56" s="77">
        <v>144</v>
      </c>
      <c r="AV56" s="77">
        <v>307</v>
      </c>
      <c r="AW56" s="77">
        <v>373</v>
      </c>
      <c r="AX56" s="77">
        <v>287</v>
      </c>
      <c r="AY56" s="77">
        <v>319</v>
      </c>
      <c r="AZ56" s="77" t="s">
        <v>604</v>
      </c>
      <c r="BA56" s="77" t="s">
        <v>61</v>
      </c>
      <c r="BB56" s="77">
        <v>60301</v>
      </c>
      <c r="BC56" s="77">
        <v>622</v>
      </c>
      <c r="BD56" s="77">
        <v>859</v>
      </c>
      <c r="BE56" s="77">
        <v>951</v>
      </c>
      <c r="BF56" s="77">
        <v>951</v>
      </c>
      <c r="BG56" s="77"/>
      <c r="BH56" s="77"/>
      <c r="BI56" s="77"/>
      <c r="BJ56" s="77"/>
      <c r="BK56" s="77" t="s">
        <v>61</v>
      </c>
      <c r="BL56" s="77">
        <v>906</v>
      </c>
      <c r="BM56" s="77"/>
      <c r="BN56" s="77">
        <v>826</v>
      </c>
      <c r="BO56" s="77" t="s">
        <v>64</v>
      </c>
      <c r="BP56" s="77" t="s">
        <v>64</v>
      </c>
      <c r="BQ56" s="77">
        <v>214</v>
      </c>
      <c r="BR56" s="80" t="s">
        <v>95</v>
      </c>
      <c r="BS56" s="77">
        <v>213</v>
      </c>
      <c r="BT56" s="77">
        <v>213</v>
      </c>
      <c r="BU56" s="77" t="s">
        <v>61</v>
      </c>
      <c r="BV56" s="77">
        <v>100501</v>
      </c>
      <c r="BW56" s="77">
        <v>273</v>
      </c>
      <c r="BX56" s="77" t="s">
        <v>61</v>
      </c>
      <c r="BY56" s="77">
        <v>110301</v>
      </c>
      <c r="BZ56" s="79">
        <v>207</v>
      </c>
      <c r="CA56" s="79"/>
      <c r="CB56" s="79"/>
      <c r="CC56" s="80" t="s">
        <v>564</v>
      </c>
      <c r="CD56" s="80" t="s">
        <v>509</v>
      </c>
      <c r="CE56" s="80" t="s">
        <v>510</v>
      </c>
      <c r="CF56" s="80" t="s">
        <v>511</v>
      </c>
      <c r="CG56" s="80" t="s">
        <v>512</v>
      </c>
      <c r="CH56" s="80"/>
      <c r="CI56" s="80"/>
      <c r="CJ56" s="80"/>
      <c r="CK56" s="77"/>
      <c r="CL56" s="80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</row>
    <row r="57" spans="1:102" ht="13.5">
      <c r="A57" s="117">
        <v>55</v>
      </c>
      <c r="B57" s="118">
        <v>910</v>
      </c>
      <c r="C57" s="77">
        <v>91</v>
      </c>
      <c r="D57" s="77" t="s">
        <v>513</v>
      </c>
      <c r="E57" s="77" t="s">
        <v>61</v>
      </c>
      <c r="F57" s="78">
        <v>10103</v>
      </c>
      <c r="G57" s="77">
        <v>307</v>
      </c>
      <c r="H57" s="77">
        <v>396</v>
      </c>
      <c r="I57" s="77">
        <v>380</v>
      </c>
      <c r="J57" s="77">
        <v>295</v>
      </c>
      <c r="K57" s="77">
        <v>648</v>
      </c>
      <c r="L57" s="77">
        <v>648</v>
      </c>
      <c r="M57" s="77" t="s">
        <v>61</v>
      </c>
      <c r="N57" s="77">
        <v>307</v>
      </c>
      <c r="O57" s="77">
        <v>396</v>
      </c>
      <c r="P57" s="77">
        <v>380</v>
      </c>
      <c r="Q57" s="77">
        <v>295</v>
      </c>
      <c r="R57" s="77">
        <v>648</v>
      </c>
      <c r="S57" s="77">
        <v>648</v>
      </c>
      <c r="T57" s="77" t="s">
        <v>61</v>
      </c>
      <c r="U57" s="77" t="s">
        <v>61</v>
      </c>
      <c r="V57" s="77">
        <v>157</v>
      </c>
      <c r="W57" s="77" t="s">
        <v>61</v>
      </c>
      <c r="X57" s="78">
        <v>30301</v>
      </c>
      <c r="Y57" s="81">
        <v>540</v>
      </c>
      <c r="Z57" s="102">
        <v>815</v>
      </c>
      <c r="AA57" s="81">
        <v>299</v>
      </c>
      <c r="AB57" s="81">
        <v>408</v>
      </c>
      <c r="AC57" s="78"/>
      <c r="AD57" s="77">
        <v>815</v>
      </c>
      <c r="AE57" s="77">
        <v>349</v>
      </c>
      <c r="AF57" s="77">
        <v>295</v>
      </c>
      <c r="AG57" s="77" t="s">
        <v>62</v>
      </c>
      <c r="AH57" s="78">
        <v>40402</v>
      </c>
      <c r="AI57" s="77">
        <v>460</v>
      </c>
      <c r="AJ57" s="77" t="s">
        <v>586</v>
      </c>
      <c r="AK57" s="77" t="s">
        <v>63</v>
      </c>
      <c r="AL57" s="77">
        <v>423</v>
      </c>
      <c r="AM57" s="77" t="s">
        <v>61</v>
      </c>
      <c r="AN57" s="77">
        <v>50101</v>
      </c>
      <c r="AO57" s="77">
        <v>175</v>
      </c>
      <c r="AP57" s="77">
        <v>341</v>
      </c>
      <c r="AQ57" s="77">
        <v>384</v>
      </c>
      <c r="AR57" s="77">
        <v>312</v>
      </c>
      <c r="AS57" s="77">
        <v>329</v>
      </c>
      <c r="AT57" s="77">
        <v>648</v>
      </c>
      <c r="AU57" s="77">
        <v>144</v>
      </c>
      <c r="AV57" s="77">
        <v>307</v>
      </c>
      <c r="AW57" s="77">
        <v>373</v>
      </c>
      <c r="AX57" s="77">
        <v>287</v>
      </c>
      <c r="AY57" s="77">
        <v>319</v>
      </c>
      <c r="AZ57" s="77" t="s">
        <v>604</v>
      </c>
      <c r="BA57" s="77" t="s">
        <v>61</v>
      </c>
      <c r="BB57" s="77">
        <v>60301</v>
      </c>
      <c r="BC57" s="77">
        <v>622</v>
      </c>
      <c r="BD57" s="77">
        <v>859</v>
      </c>
      <c r="BE57" s="77">
        <v>951</v>
      </c>
      <c r="BF57" s="77">
        <v>951</v>
      </c>
      <c r="BG57" s="77"/>
      <c r="BH57" s="77"/>
      <c r="BI57" s="77"/>
      <c r="BJ57" s="77"/>
      <c r="BK57" s="77" t="s">
        <v>61</v>
      </c>
      <c r="BL57" s="77">
        <v>906</v>
      </c>
      <c r="BM57" s="77"/>
      <c r="BN57" s="77">
        <v>826</v>
      </c>
      <c r="BO57" s="77" t="s">
        <v>64</v>
      </c>
      <c r="BP57" s="77" t="s">
        <v>64</v>
      </c>
      <c r="BQ57" s="77">
        <v>214</v>
      </c>
      <c r="BR57" s="77" t="s">
        <v>95</v>
      </c>
      <c r="BS57" s="77">
        <v>213</v>
      </c>
      <c r="BT57" s="77">
        <v>213</v>
      </c>
      <c r="BU57" s="77" t="s">
        <v>65</v>
      </c>
      <c r="BV57" s="77">
        <v>100502</v>
      </c>
      <c r="BW57" s="77">
        <v>273</v>
      </c>
      <c r="BX57" s="77" t="s">
        <v>258</v>
      </c>
      <c r="BY57" s="77">
        <v>110301</v>
      </c>
      <c r="BZ57" s="79">
        <v>207</v>
      </c>
      <c r="CA57" s="79"/>
      <c r="CB57" s="79"/>
      <c r="CC57" s="80" t="s">
        <v>67</v>
      </c>
      <c r="CD57" s="80" t="s">
        <v>514</v>
      </c>
      <c r="CE57" s="80" t="s">
        <v>515</v>
      </c>
      <c r="CF57" s="80" t="s">
        <v>516</v>
      </c>
      <c r="CG57" s="80"/>
      <c r="CH57" s="80"/>
      <c r="CI57" s="80"/>
      <c r="CJ57" s="80"/>
      <c r="CK57" s="80"/>
      <c r="CL57" s="80"/>
      <c r="CM57" s="80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</row>
    <row r="58" spans="1:102" ht="13.5">
      <c r="A58" s="117">
        <v>56</v>
      </c>
      <c r="B58" s="118">
        <v>970</v>
      </c>
      <c r="C58" s="77">
        <v>97</v>
      </c>
      <c r="D58" s="77" t="s">
        <v>620</v>
      </c>
      <c r="E58" s="77" t="s">
        <v>93</v>
      </c>
      <c r="F58" s="78">
        <v>10111</v>
      </c>
      <c r="G58" s="77">
        <v>343</v>
      </c>
      <c r="H58" s="77">
        <v>399</v>
      </c>
      <c r="I58" s="77">
        <v>403</v>
      </c>
      <c r="J58" s="77">
        <v>331</v>
      </c>
      <c r="K58" s="77">
        <v>648</v>
      </c>
      <c r="L58" s="77">
        <v>648</v>
      </c>
      <c r="M58" s="77" t="s">
        <v>258</v>
      </c>
      <c r="N58" s="77">
        <v>307</v>
      </c>
      <c r="O58" s="77">
        <v>396</v>
      </c>
      <c r="P58" s="77">
        <v>380</v>
      </c>
      <c r="Q58" s="77">
        <v>295</v>
      </c>
      <c r="R58" s="77">
        <v>648</v>
      </c>
      <c r="S58" s="77">
        <v>648</v>
      </c>
      <c r="T58" s="77" t="s">
        <v>93</v>
      </c>
      <c r="U58" s="77" t="s">
        <v>93</v>
      </c>
      <c r="V58" s="77">
        <v>157</v>
      </c>
      <c r="W58" s="77" t="s">
        <v>61</v>
      </c>
      <c r="X58" s="78">
        <v>30301</v>
      </c>
      <c r="Y58" s="81">
        <v>540</v>
      </c>
      <c r="Z58" s="102">
        <v>815</v>
      </c>
      <c r="AA58" s="81">
        <v>299</v>
      </c>
      <c r="AB58" s="81">
        <v>408</v>
      </c>
      <c r="AC58" s="78"/>
      <c r="AD58" s="77">
        <v>815</v>
      </c>
      <c r="AE58" s="77">
        <v>349</v>
      </c>
      <c r="AF58" s="77">
        <v>295</v>
      </c>
      <c r="AG58" s="77" t="s">
        <v>603</v>
      </c>
      <c r="AH58" s="78">
        <v>40402</v>
      </c>
      <c r="AI58" s="77">
        <v>460</v>
      </c>
      <c r="AJ58" s="77" t="s">
        <v>586</v>
      </c>
      <c r="AK58" s="77" t="s">
        <v>63</v>
      </c>
      <c r="AL58" s="77">
        <v>423</v>
      </c>
      <c r="AM58" s="77" t="s">
        <v>61</v>
      </c>
      <c r="AN58" s="77">
        <v>50101</v>
      </c>
      <c r="AO58" s="77">
        <v>175</v>
      </c>
      <c r="AP58" s="77">
        <v>341</v>
      </c>
      <c r="AQ58" s="77">
        <v>384</v>
      </c>
      <c r="AR58" s="77">
        <v>312</v>
      </c>
      <c r="AS58" s="77">
        <v>329</v>
      </c>
      <c r="AT58" s="77">
        <v>648</v>
      </c>
      <c r="AU58" s="77">
        <v>144</v>
      </c>
      <c r="AV58" s="77">
        <v>307</v>
      </c>
      <c r="AW58" s="77">
        <v>373</v>
      </c>
      <c r="AX58" s="77">
        <v>287</v>
      </c>
      <c r="AY58" s="77">
        <v>319</v>
      </c>
      <c r="AZ58" s="77" t="s">
        <v>604</v>
      </c>
      <c r="BA58" s="77" t="s">
        <v>61</v>
      </c>
      <c r="BB58" s="77">
        <v>60301</v>
      </c>
      <c r="BC58" s="77">
        <v>622</v>
      </c>
      <c r="BD58" s="77">
        <v>859</v>
      </c>
      <c r="BE58" s="77">
        <v>951</v>
      </c>
      <c r="BF58" s="77">
        <v>951</v>
      </c>
      <c r="BG58" s="77"/>
      <c r="BH58" s="77"/>
      <c r="BI58" s="77"/>
      <c r="BJ58" s="77"/>
      <c r="BK58" s="77" t="s">
        <v>61</v>
      </c>
      <c r="BL58" s="77">
        <v>906</v>
      </c>
      <c r="BM58" s="77"/>
      <c r="BN58" s="77">
        <v>826</v>
      </c>
      <c r="BO58" s="77" t="s">
        <v>64</v>
      </c>
      <c r="BP58" s="77" t="s">
        <v>64</v>
      </c>
      <c r="BQ58" s="77">
        <v>214</v>
      </c>
      <c r="BR58" s="80" t="s">
        <v>95</v>
      </c>
      <c r="BS58" s="77">
        <v>213</v>
      </c>
      <c r="BT58" s="77">
        <v>213</v>
      </c>
      <c r="BU58" s="77" t="s">
        <v>61</v>
      </c>
      <c r="BV58" s="77">
        <v>100501</v>
      </c>
      <c r="BW58" s="77">
        <v>273</v>
      </c>
      <c r="BX58" s="77" t="s">
        <v>61</v>
      </c>
      <c r="BY58" s="77">
        <v>110301</v>
      </c>
      <c r="BZ58" s="79">
        <v>207</v>
      </c>
      <c r="CA58" s="79"/>
      <c r="CB58" s="79"/>
      <c r="CC58" s="80" t="s">
        <v>564</v>
      </c>
      <c r="CD58" s="80" t="s">
        <v>517</v>
      </c>
      <c r="CE58" s="80" t="s">
        <v>518</v>
      </c>
      <c r="CF58" s="80" t="s">
        <v>519</v>
      </c>
      <c r="CG58" s="80" t="s">
        <v>520</v>
      </c>
      <c r="CH58" s="80" t="s">
        <v>446</v>
      </c>
      <c r="CI58" s="80" t="s">
        <v>498</v>
      </c>
      <c r="CJ58" s="80" t="s">
        <v>499</v>
      </c>
      <c r="CK58" s="80" t="s">
        <v>500</v>
      </c>
      <c r="CL58" s="80" t="s">
        <v>521</v>
      </c>
      <c r="CM58" s="80" t="s">
        <v>522</v>
      </c>
      <c r="CN58" s="80" t="s">
        <v>523</v>
      </c>
      <c r="CO58" s="77" t="s">
        <v>524</v>
      </c>
      <c r="CR58" s="77"/>
      <c r="CS58" s="77"/>
      <c r="CT58" s="77"/>
      <c r="CU58" s="77"/>
      <c r="CV58" s="77"/>
      <c r="CW58" s="77"/>
      <c r="CX58" s="77"/>
    </row>
    <row r="59" spans="1:102" ht="13.5">
      <c r="A59" s="117">
        <v>57</v>
      </c>
      <c r="B59" s="118">
        <v>990</v>
      </c>
      <c r="C59" s="80">
        <v>99</v>
      </c>
      <c r="D59" s="77" t="s">
        <v>527</v>
      </c>
      <c r="E59" s="77" t="s">
        <v>258</v>
      </c>
      <c r="F59" s="78">
        <v>10103</v>
      </c>
      <c r="G59" s="77">
        <v>307</v>
      </c>
      <c r="H59" s="77">
        <v>396</v>
      </c>
      <c r="I59" s="77">
        <v>380</v>
      </c>
      <c r="J59" s="77">
        <v>295</v>
      </c>
      <c r="K59" s="77">
        <v>648</v>
      </c>
      <c r="L59" s="77">
        <v>648</v>
      </c>
      <c r="M59" s="77" t="s">
        <v>93</v>
      </c>
      <c r="N59" s="77">
        <v>343</v>
      </c>
      <c r="O59" s="77">
        <v>399</v>
      </c>
      <c r="P59" s="77">
        <v>403</v>
      </c>
      <c r="Q59" s="77">
        <v>331</v>
      </c>
      <c r="R59" s="77">
        <v>648</v>
      </c>
      <c r="S59" s="77">
        <v>648</v>
      </c>
      <c r="T59" s="77" t="s">
        <v>93</v>
      </c>
      <c r="U59" s="77" t="s">
        <v>93</v>
      </c>
      <c r="V59" s="77">
        <v>157</v>
      </c>
      <c r="W59" s="77" t="s">
        <v>61</v>
      </c>
      <c r="X59" s="78">
        <v>30301</v>
      </c>
      <c r="Y59" s="81">
        <v>540</v>
      </c>
      <c r="Z59" s="102">
        <v>815</v>
      </c>
      <c r="AA59" s="81">
        <v>299</v>
      </c>
      <c r="AB59" s="81">
        <v>408</v>
      </c>
      <c r="AC59" s="78"/>
      <c r="AD59" s="77">
        <v>815</v>
      </c>
      <c r="AE59" s="77">
        <v>349</v>
      </c>
      <c r="AF59" s="77">
        <v>295</v>
      </c>
      <c r="AG59" s="77" t="s">
        <v>62</v>
      </c>
      <c r="AH59" s="78">
        <v>40402</v>
      </c>
      <c r="AI59" s="77">
        <v>460</v>
      </c>
      <c r="AJ59" s="77" t="s">
        <v>586</v>
      </c>
      <c r="AK59" s="77" t="s">
        <v>63</v>
      </c>
      <c r="AL59" s="77">
        <v>423</v>
      </c>
      <c r="AM59" s="77" t="s">
        <v>61</v>
      </c>
      <c r="AN59" s="77">
        <v>50101</v>
      </c>
      <c r="AO59" s="77">
        <v>175</v>
      </c>
      <c r="AP59" s="77">
        <v>341</v>
      </c>
      <c r="AQ59" s="77">
        <v>384</v>
      </c>
      <c r="AR59" s="77">
        <v>312</v>
      </c>
      <c r="AS59" s="77">
        <v>329</v>
      </c>
      <c r="AT59" s="77">
        <v>648</v>
      </c>
      <c r="AU59" s="77">
        <v>144</v>
      </c>
      <c r="AV59" s="77">
        <v>307</v>
      </c>
      <c r="AW59" s="77">
        <v>373</v>
      </c>
      <c r="AX59" s="77">
        <v>287</v>
      </c>
      <c r="AY59" s="77">
        <v>319</v>
      </c>
      <c r="AZ59" s="77" t="s">
        <v>604</v>
      </c>
      <c r="BA59" s="77" t="s">
        <v>61</v>
      </c>
      <c r="BB59" s="77">
        <v>60301</v>
      </c>
      <c r="BC59" s="77">
        <v>622</v>
      </c>
      <c r="BD59" s="77">
        <v>859</v>
      </c>
      <c r="BE59" s="77">
        <v>951</v>
      </c>
      <c r="BF59" s="77">
        <v>951</v>
      </c>
      <c r="BG59" s="77"/>
      <c r="BH59" s="77"/>
      <c r="BI59" s="77"/>
      <c r="BJ59" s="77"/>
      <c r="BK59" s="77" t="s">
        <v>61</v>
      </c>
      <c r="BL59" s="77">
        <v>906</v>
      </c>
      <c r="BM59" s="77"/>
      <c r="BN59" s="77">
        <v>826</v>
      </c>
      <c r="BO59" s="77" t="s">
        <v>172</v>
      </c>
      <c r="BP59" s="77" t="s">
        <v>172</v>
      </c>
      <c r="BQ59" s="77">
        <v>214</v>
      </c>
      <c r="BR59" s="80" t="s">
        <v>95</v>
      </c>
      <c r="BS59" s="77">
        <v>213</v>
      </c>
      <c r="BT59" s="77">
        <v>213</v>
      </c>
      <c r="BU59" s="77" t="s">
        <v>258</v>
      </c>
      <c r="BV59" s="77">
        <v>100502</v>
      </c>
      <c r="BW59" s="77">
        <v>273</v>
      </c>
      <c r="BX59" s="77" t="s">
        <v>61</v>
      </c>
      <c r="BY59" s="77">
        <v>110301</v>
      </c>
      <c r="BZ59" s="79">
        <v>207</v>
      </c>
      <c r="CA59" s="79"/>
      <c r="CB59" s="79"/>
      <c r="CC59" s="80" t="s">
        <v>173</v>
      </c>
      <c r="CD59" s="80" t="s">
        <v>525</v>
      </c>
      <c r="CE59" s="80" t="s">
        <v>528</v>
      </c>
      <c r="CF59" s="80" t="s">
        <v>526</v>
      </c>
      <c r="CG59" s="80" t="s">
        <v>529</v>
      </c>
      <c r="CH59" s="80" t="s">
        <v>530</v>
      </c>
      <c r="CJ59" s="80"/>
      <c r="CK59" s="80"/>
      <c r="CL59" s="77"/>
      <c r="CM59" s="77"/>
      <c r="CN59" s="77"/>
      <c r="CO59" s="80"/>
      <c r="CP59" s="80"/>
      <c r="CQ59" s="77"/>
      <c r="CR59" s="77"/>
      <c r="CS59" s="80"/>
      <c r="CT59" s="77"/>
      <c r="CU59" s="77"/>
      <c r="CV59" s="77"/>
      <c r="CW59" s="77"/>
      <c r="CX59" s="77"/>
    </row>
    <row r="60" spans="1:102" ht="13.5">
      <c r="A60" s="117">
        <v>58</v>
      </c>
      <c r="B60" s="118">
        <v>1060</v>
      </c>
      <c r="C60" s="77">
        <v>106</v>
      </c>
      <c r="D60" s="77" t="s">
        <v>0</v>
      </c>
      <c r="E60" s="77" t="s">
        <v>258</v>
      </c>
      <c r="F60" s="78">
        <v>10103</v>
      </c>
      <c r="G60" s="77">
        <v>307</v>
      </c>
      <c r="H60" s="77">
        <v>396</v>
      </c>
      <c r="I60" s="77">
        <v>380</v>
      </c>
      <c r="J60" s="77">
        <v>295</v>
      </c>
      <c r="K60" s="77">
        <v>648</v>
      </c>
      <c r="L60" s="77">
        <v>648</v>
      </c>
      <c r="M60" s="77" t="s">
        <v>93</v>
      </c>
      <c r="N60" s="77">
        <v>343</v>
      </c>
      <c r="O60" s="77">
        <v>399</v>
      </c>
      <c r="P60" s="77">
        <v>403</v>
      </c>
      <c r="Q60" s="77">
        <v>331</v>
      </c>
      <c r="R60" s="77">
        <v>648</v>
      </c>
      <c r="S60" s="77">
        <v>648</v>
      </c>
      <c r="T60" s="77" t="s">
        <v>93</v>
      </c>
      <c r="U60" s="77" t="s">
        <v>93</v>
      </c>
      <c r="V60" s="77">
        <v>157</v>
      </c>
      <c r="W60" s="77" t="s">
        <v>61</v>
      </c>
      <c r="X60" s="78">
        <v>30301</v>
      </c>
      <c r="Y60" s="81">
        <v>540</v>
      </c>
      <c r="Z60" s="102">
        <v>815</v>
      </c>
      <c r="AA60" s="81">
        <v>299</v>
      </c>
      <c r="AB60" s="81">
        <v>408</v>
      </c>
      <c r="AC60" s="78"/>
      <c r="AD60" s="77">
        <v>815</v>
      </c>
      <c r="AE60" s="77">
        <v>349</v>
      </c>
      <c r="AF60" s="77">
        <v>295</v>
      </c>
      <c r="AG60" s="77" t="s">
        <v>62</v>
      </c>
      <c r="AH60" s="78">
        <v>40402</v>
      </c>
      <c r="AI60" s="77">
        <v>460</v>
      </c>
      <c r="AJ60" s="77" t="s">
        <v>586</v>
      </c>
      <c r="AK60" s="77" t="s">
        <v>63</v>
      </c>
      <c r="AL60" s="77">
        <v>423</v>
      </c>
      <c r="AM60" s="77" t="s">
        <v>61</v>
      </c>
      <c r="AN60" s="77">
        <v>50101</v>
      </c>
      <c r="AO60" s="77">
        <v>175</v>
      </c>
      <c r="AP60" s="77">
        <v>341</v>
      </c>
      <c r="AQ60" s="77">
        <v>384</v>
      </c>
      <c r="AR60" s="77">
        <v>312</v>
      </c>
      <c r="AS60" s="77">
        <v>329</v>
      </c>
      <c r="AT60" s="77">
        <v>648</v>
      </c>
      <c r="AU60" s="77">
        <v>144</v>
      </c>
      <c r="AV60" s="77">
        <v>307</v>
      </c>
      <c r="AW60" s="77">
        <v>373</v>
      </c>
      <c r="AX60" s="77">
        <v>287</v>
      </c>
      <c r="AY60" s="77">
        <v>319</v>
      </c>
      <c r="AZ60" s="77" t="s">
        <v>598</v>
      </c>
      <c r="BA60" s="77" t="s">
        <v>61</v>
      </c>
      <c r="BB60" s="77">
        <v>60301</v>
      </c>
      <c r="BC60" s="77">
        <v>622</v>
      </c>
      <c r="BD60" s="77">
        <v>859</v>
      </c>
      <c r="BE60" s="77">
        <v>951</v>
      </c>
      <c r="BF60" s="77">
        <v>951</v>
      </c>
      <c r="BG60" s="77"/>
      <c r="BH60" s="77"/>
      <c r="BI60" s="77"/>
      <c r="BJ60" s="77"/>
      <c r="BK60" s="77" t="s">
        <v>61</v>
      </c>
      <c r="BL60" s="77">
        <v>906</v>
      </c>
      <c r="BM60" s="77"/>
      <c r="BN60" s="77">
        <v>826</v>
      </c>
      <c r="BO60" s="77" t="s">
        <v>172</v>
      </c>
      <c r="BP60" s="77" t="s">
        <v>172</v>
      </c>
      <c r="BQ60" s="77">
        <v>214</v>
      </c>
      <c r="BR60" s="80" t="s">
        <v>95</v>
      </c>
      <c r="BS60" s="77">
        <v>213</v>
      </c>
      <c r="BT60" s="77">
        <v>213</v>
      </c>
      <c r="BU60" s="77" t="s">
        <v>258</v>
      </c>
      <c r="BV60" s="77">
        <v>100502</v>
      </c>
      <c r="BW60" s="77">
        <v>273</v>
      </c>
      <c r="BX60" s="77" t="s">
        <v>61</v>
      </c>
      <c r="BY60" s="77">
        <v>110301</v>
      </c>
      <c r="BZ60" s="79">
        <v>207</v>
      </c>
      <c r="CA60" s="79"/>
      <c r="CB60" s="79"/>
      <c r="CC60" s="77" t="s">
        <v>173</v>
      </c>
      <c r="CD60" s="80" t="s">
        <v>538</v>
      </c>
      <c r="CE60" s="80" t="s">
        <v>539</v>
      </c>
      <c r="CF60" s="80" t="s">
        <v>540</v>
      </c>
      <c r="CG60" s="77" t="s">
        <v>541</v>
      </c>
      <c r="CH60" s="77" t="s">
        <v>381</v>
      </c>
      <c r="CI60" s="77" t="s">
        <v>542</v>
      </c>
      <c r="CJ60" s="77" t="s">
        <v>621</v>
      </c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</row>
    <row r="61" spans="1:102" ht="13.5">
      <c r="A61" s="117">
        <v>59</v>
      </c>
      <c r="B61" s="118">
        <v>1070</v>
      </c>
      <c r="C61" s="77">
        <v>107</v>
      </c>
      <c r="D61" s="77" t="s">
        <v>543</v>
      </c>
      <c r="E61" s="77" t="s">
        <v>93</v>
      </c>
      <c r="F61" s="78">
        <v>10111</v>
      </c>
      <c r="G61" s="77">
        <v>343</v>
      </c>
      <c r="H61" s="77">
        <v>399</v>
      </c>
      <c r="I61" s="77">
        <v>403</v>
      </c>
      <c r="J61" s="77">
        <v>331</v>
      </c>
      <c r="K61" s="77">
        <v>648</v>
      </c>
      <c r="L61" s="77">
        <v>648</v>
      </c>
      <c r="M61" s="77" t="s">
        <v>93</v>
      </c>
      <c r="N61" s="77">
        <v>343</v>
      </c>
      <c r="O61" s="77">
        <v>399</v>
      </c>
      <c r="P61" s="77">
        <v>403</v>
      </c>
      <c r="Q61" s="77">
        <v>331</v>
      </c>
      <c r="R61" s="77">
        <v>648</v>
      </c>
      <c r="S61" s="77">
        <v>648</v>
      </c>
      <c r="T61" s="77" t="s">
        <v>93</v>
      </c>
      <c r="U61" s="77" t="s">
        <v>93</v>
      </c>
      <c r="V61" s="77">
        <v>157</v>
      </c>
      <c r="W61" s="77" t="s">
        <v>61</v>
      </c>
      <c r="X61" s="78">
        <v>30301</v>
      </c>
      <c r="Y61" s="81">
        <v>540</v>
      </c>
      <c r="Z61" s="102">
        <v>815</v>
      </c>
      <c r="AA61" s="81">
        <v>299</v>
      </c>
      <c r="AB61" s="81">
        <v>408</v>
      </c>
      <c r="AC61" s="78"/>
      <c r="AD61" s="77">
        <v>815</v>
      </c>
      <c r="AE61" s="77">
        <v>349</v>
      </c>
      <c r="AF61" s="77">
        <v>295</v>
      </c>
      <c r="AG61" s="77" t="s">
        <v>62</v>
      </c>
      <c r="AH61" s="78">
        <v>40402</v>
      </c>
      <c r="AI61" s="77">
        <v>460</v>
      </c>
      <c r="AJ61" s="77" t="s">
        <v>586</v>
      </c>
      <c r="AK61" s="77" t="s">
        <v>63</v>
      </c>
      <c r="AL61" s="77">
        <v>423</v>
      </c>
      <c r="AM61" s="77" t="s">
        <v>61</v>
      </c>
      <c r="AN61" s="77">
        <v>50101</v>
      </c>
      <c r="AO61" s="77">
        <v>175</v>
      </c>
      <c r="AP61" s="77">
        <v>341</v>
      </c>
      <c r="AQ61" s="77">
        <v>384</v>
      </c>
      <c r="AR61" s="77">
        <v>312</v>
      </c>
      <c r="AS61" s="77">
        <v>329</v>
      </c>
      <c r="AT61" s="77">
        <v>648</v>
      </c>
      <c r="AU61" s="77">
        <v>144</v>
      </c>
      <c r="AV61" s="77">
        <v>307</v>
      </c>
      <c r="AW61" s="77">
        <v>373</v>
      </c>
      <c r="AX61" s="77">
        <v>287</v>
      </c>
      <c r="AY61" s="77">
        <v>319</v>
      </c>
      <c r="AZ61" s="77" t="s">
        <v>598</v>
      </c>
      <c r="BA61" s="77" t="s">
        <v>61</v>
      </c>
      <c r="BB61" s="77">
        <v>60301</v>
      </c>
      <c r="BC61" s="77">
        <v>622</v>
      </c>
      <c r="BD61" s="77">
        <v>859</v>
      </c>
      <c r="BE61" s="77">
        <v>951</v>
      </c>
      <c r="BF61" s="77">
        <v>951</v>
      </c>
      <c r="BG61" s="77"/>
      <c r="BH61" s="77"/>
      <c r="BI61" s="77"/>
      <c r="BJ61" s="77"/>
      <c r="BK61" s="77" t="s">
        <v>61</v>
      </c>
      <c r="BL61" s="77">
        <v>906</v>
      </c>
      <c r="BM61" s="77"/>
      <c r="BN61" s="77">
        <v>826</v>
      </c>
      <c r="BO61" s="77" t="s">
        <v>64</v>
      </c>
      <c r="BP61" s="77" t="s">
        <v>64</v>
      </c>
      <c r="BQ61" s="77">
        <v>214</v>
      </c>
      <c r="BR61" s="80" t="s">
        <v>65</v>
      </c>
      <c r="BS61" s="77">
        <v>213</v>
      </c>
      <c r="BT61" s="77">
        <v>213</v>
      </c>
      <c r="BU61" s="77" t="s">
        <v>61</v>
      </c>
      <c r="BV61" s="77">
        <v>100501</v>
      </c>
      <c r="BW61" s="77">
        <v>273</v>
      </c>
      <c r="BX61" s="77" t="s">
        <v>66</v>
      </c>
      <c r="BY61" s="77">
        <v>110304</v>
      </c>
      <c r="BZ61" s="79">
        <v>207</v>
      </c>
      <c r="CA61" s="79"/>
      <c r="CB61" s="79"/>
      <c r="CC61" s="80" t="s">
        <v>128</v>
      </c>
      <c r="CD61" s="80" t="s">
        <v>544</v>
      </c>
      <c r="CE61" s="80" t="s">
        <v>545</v>
      </c>
      <c r="CF61" s="80" t="s">
        <v>546</v>
      </c>
      <c r="CG61" s="80" t="s">
        <v>547</v>
      </c>
      <c r="CH61" s="80" t="s">
        <v>548</v>
      </c>
      <c r="CI61" s="80" t="s">
        <v>164</v>
      </c>
      <c r="CJ61" s="80" t="s">
        <v>166</v>
      </c>
      <c r="CK61" s="80" t="s">
        <v>167</v>
      </c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</row>
    <row r="62" spans="1:102" ht="13.5">
      <c r="A62" s="117">
        <v>60</v>
      </c>
      <c r="B62" s="118">
        <v>1080</v>
      </c>
      <c r="C62" s="77">
        <v>108</v>
      </c>
      <c r="D62" s="77" t="s">
        <v>549</v>
      </c>
      <c r="E62" s="77" t="s">
        <v>93</v>
      </c>
      <c r="F62" s="78">
        <v>10111</v>
      </c>
      <c r="G62" s="77">
        <v>343</v>
      </c>
      <c r="H62" s="77">
        <v>399</v>
      </c>
      <c r="I62" s="77">
        <v>403</v>
      </c>
      <c r="J62" s="77">
        <v>331</v>
      </c>
      <c r="K62" s="77">
        <v>648</v>
      </c>
      <c r="L62" s="77">
        <v>648</v>
      </c>
      <c r="M62" s="77" t="s">
        <v>93</v>
      </c>
      <c r="N62" s="77">
        <v>343</v>
      </c>
      <c r="O62" s="77">
        <v>399</v>
      </c>
      <c r="P62" s="77">
        <v>403</v>
      </c>
      <c r="Q62" s="77">
        <v>331</v>
      </c>
      <c r="R62" s="77">
        <v>648</v>
      </c>
      <c r="S62" s="77">
        <v>648</v>
      </c>
      <c r="T62" s="77" t="s">
        <v>93</v>
      </c>
      <c r="U62" s="77" t="s">
        <v>93</v>
      </c>
      <c r="V62" s="77">
        <v>157</v>
      </c>
      <c r="W62" s="77" t="s">
        <v>61</v>
      </c>
      <c r="X62" s="78">
        <v>30301</v>
      </c>
      <c r="Y62" s="81">
        <v>540</v>
      </c>
      <c r="Z62" s="102">
        <v>815</v>
      </c>
      <c r="AA62" s="81">
        <v>299</v>
      </c>
      <c r="AB62" s="81">
        <v>408</v>
      </c>
      <c r="AC62" s="78"/>
      <c r="AD62" s="77">
        <v>815</v>
      </c>
      <c r="AE62" s="77">
        <v>349</v>
      </c>
      <c r="AF62" s="77">
        <v>295</v>
      </c>
      <c r="AG62" s="77" t="s">
        <v>62</v>
      </c>
      <c r="AH62" s="78">
        <v>40402</v>
      </c>
      <c r="AI62" s="77">
        <v>460</v>
      </c>
      <c r="AJ62" s="77" t="s">
        <v>586</v>
      </c>
      <c r="AK62" s="77" t="s">
        <v>63</v>
      </c>
      <c r="AL62" s="77">
        <v>423</v>
      </c>
      <c r="AM62" s="77" t="s">
        <v>61</v>
      </c>
      <c r="AN62" s="77">
        <v>50101</v>
      </c>
      <c r="AO62" s="77">
        <v>175</v>
      </c>
      <c r="AP62" s="77">
        <v>341</v>
      </c>
      <c r="AQ62" s="77">
        <v>384</v>
      </c>
      <c r="AR62" s="77">
        <v>312</v>
      </c>
      <c r="AS62" s="77">
        <v>329</v>
      </c>
      <c r="AT62" s="77">
        <v>648</v>
      </c>
      <c r="AU62" s="77">
        <v>144</v>
      </c>
      <c r="AV62" s="77">
        <v>307</v>
      </c>
      <c r="AW62" s="77">
        <v>373</v>
      </c>
      <c r="AX62" s="77">
        <v>287</v>
      </c>
      <c r="AY62" s="77">
        <v>319</v>
      </c>
      <c r="AZ62" s="77" t="s">
        <v>598</v>
      </c>
      <c r="BA62" s="77" t="s">
        <v>61</v>
      </c>
      <c r="BB62" s="77">
        <v>60301</v>
      </c>
      <c r="BC62" s="77">
        <v>622</v>
      </c>
      <c r="BD62" s="77">
        <v>859</v>
      </c>
      <c r="BE62" s="77">
        <v>951</v>
      </c>
      <c r="BF62" s="77">
        <v>951</v>
      </c>
      <c r="BG62" s="77"/>
      <c r="BH62" s="77"/>
      <c r="BI62" s="77"/>
      <c r="BJ62" s="77"/>
      <c r="BK62" s="77" t="s">
        <v>61</v>
      </c>
      <c r="BL62" s="77">
        <v>906</v>
      </c>
      <c r="BM62" s="77"/>
      <c r="BN62" s="77">
        <v>826</v>
      </c>
      <c r="BO62" s="77" t="s">
        <v>64</v>
      </c>
      <c r="BP62" s="77" t="s">
        <v>64</v>
      </c>
      <c r="BQ62" s="77">
        <v>214</v>
      </c>
      <c r="BR62" s="80" t="s">
        <v>65</v>
      </c>
      <c r="BS62" s="77">
        <v>213</v>
      </c>
      <c r="BT62" s="77">
        <v>213</v>
      </c>
      <c r="BU62" s="77" t="s">
        <v>61</v>
      </c>
      <c r="BV62" s="77">
        <v>100501</v>
      </c>
      <c r="BW62" s="77">
        <v>273</v>
      </c>
      <c r="BX62" s="77" t="s">
        <v>66</v>
      </c>
      <c r="BY62" s="77">
        <v>110304</v>
      </c>
      <c r="BZ62" s="79">
        <v>207</v>
      </c>
      <c r="CA62" s="79"/>
      <c r="CB62" s="79"/>
      <c r="CC62" s="80" t="s">
        <v>128</v>
      </c>
      <c r="CD62" s="80" t="s">
        <v>550</v>
      </c>
      <c r="CE62" s="80" t="s">
        <v>551</v>
      </c>
      <c r="CF62" s="80" t="s">
        <v>552</v>
      </c>
      <c r="CG62" s="80" t="s">
        <v>170</v>
      </c>
      <c r="CH62" s="77" t="s">
        <v>622</v>
      </c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</row>
    <row r="63" spans="1:102" ht="13.5">
      <c r="A63" s="117">
        <v>61</v>
      </c>
      <c r="B63" s="118">
        <v>121</v>
      </c>
      <c r="C63" s="77">
        <v>108</v>
      </c>
      <c r="D63" s="77" t="s">
        <v>549</v>
      </c>
      <c r="E63" s="77" t="s">
        <v>63</v>
      </c>
      <c r="F63" s="78">
        <v>10111</v>
      </c>
      <c r="G63" s="77" t="s">
        <v>63</v>
      </c>
      <c r="H63" s="77" t="s">
        <v>63</v>
      </c>
      <c r="I63" s="77" t="s">
        <v>63</v>
      </c>
      <c r="J63" s="77" t="s">
        <v>63</v>
      </c>
      <c r="K63" s="77" t="s">
        <v>63</v>
      </c>
      <c r="L63" s="77" t="s">
        <v>63</v>
      </c>
      <c r="M63" s="77" t="s">
        <v>63</v>
      </c>
      <c r="N63" s="77" t="s">
        <v>63</v>
      </c>
      <c r="O63" s="77" t="s">
        <v>63</v>
      </c>
      <c r="P63" s="77" t="s">
        <v>63</v>
      </c>
      <c r="Q63" s="77" t="s">
        <v>63</v>
      </c>
      <c r="R63" s="77" t="s">
        <v>63</v>
      </c>
      <c r="S63" s="77" t="s">
        <v>63</v>
      </c>
      <c r="T63" s="77" t="s">
        <v>63</v>
      </c>
      <c r="U63" s="77" t="s">
        <v>63</v>
      </c>
      <c r="V63" s="77" t="s">
        <v>63</v>
      </c>
      <c r="W63" s="77" t="s">
        <v>63</v>
      </c>
      <c r="X63" s="78">
        <v>30305</v>
      </c>
      <c r="Y63" s="77" t="s">
        <v>63</v>
      </c>
      <c r="Z63" s="78" t="s">
        <v>63</v>
      </c>
      <c r="AA63" s="77" t="s">
        <v>63</v>
      </c>
      <c r="AB63" s="77" t="s">
        <v>63</v>
      </c>
      <c r="AC63" s="77" t="s">
        <v>63</v>
      </c>
      <c r="AD63" s="77" t="s">
        <v>63</v>
      </c>
      <c r="AE63" s="77" t="s">
        <v>63</v>
      </c>
      <c r="AF63" s="77" t="s">
        <v>63</v>
      </c>
      <c r="AG63" s="77" t="s">
        <v>63</v>
      </c>
      <c r="AH63" s="77" t="s">
        <v>63</v>
      </c>
      <c r="AI63" s="77" t="s">
        <v>63</v>
      </c>
      <c r="AJ63" s="77" t="s">
        <v>63</v>
      </c>
      <c r="AK63" s="77" t="s">
        <v>63</v>
      </c>
      <c r="AL63" s="77" t="s">
        <v>63</v>
      </c>
      <c r="AM63" s="77" t="s">
        <v>94</v>
      </c>
      <c r="AN63" s="77">
        <v>50107</v>
      </c>
      <c r="AO63" s="77">
        <v>319</v>
      </c>
      <c r="AP63" s="77">
        <v>337</v>
      </c>
      <c r="AQ63" s="77">
        <v>379</v>
      </c>
      <c r="AR63" s="77">
        <v>312</v>
      </c>
      <c r="AS63" s="77">
        <v>648</v>
      </c>
      <c r="AT63" s="77">
        <v>544</v>
      </c>
      <c r="AU63" s="77" t="s">
        <v>598</v>
      </c>
      <c r="AV63" s="77">
        <v>311</v>
      </c>
      <c r="AW63" s="77">
        <v>378</v>
      </c>
      <c r="AX63" s="77">
        <v>287</v>
      </c>
      <c r="AY63" s="77">
        <v>0</v>
      </c>
      <c r="AZ63" s="77">
        <v>104</v>
      </c>
      <c r="BA63" s="77" t="s">
        <v>172</v>
      </c>
      <c r="BB63" s="77">
        <v>60307</v>
      </c>
      <c r="BC63" s="77">
        <v>622</v>
      </c>
      <c r="BD63" s="77">
        <v>859</v>
      </c>
      <c r="BE63" s="77">
        <v>951</v>
      </c>
      <c r="BF63" s="77">
        <v>951</v>
      </c>
      <c r="BG63" s="77"/>
      <c r="BH63" s="77"/>
      <c r="BI63" s="77"/>
      <c r="BJ63" s="77"/>
      <c r="BK63" s="77" t="s">
        <v>63</v>
      </c>
      <c r="BL63" s="77" t="s">
        <v>63</v>
      </c>
      <c r="BM63" s="77"/>
      <c r="BN63" s="77" t="s">
        <v>63</v>
      </c>
      <c r="BO63" s="77" t="s">
        <v>63</v>
      </c>
      <c r="BP63" s="77" t="s">
        <v>63</v>
      </c>
      <c r="BQ63" s="77" t="s">
        <v>63</v>
      </c>
      <c r="BR63" s="80" t="s">
        <v>95</v>
      </c>
      <c r="BS63" s="77">
        <v>213</v>
      </c>
      <c r="BT63" s="77">
        <v>213</v>
      </c>
      <c r="BU63" s="77" t="s">
        <v>65</v>
      </c>
      <c r="BV63" s="77">
        <v>100502</v>
      </c>
      <c r="BW63" s="77">
        <v>273</v>
      </c>
      <c r="BX63" s="77" t="s">
        <v>63</v>
      </c>
      <c r="BY63" s="77">
        <v>110303</v>
      </c>
      <c r="BZ63" s="77" t="s">
        <v>63</v>
      </c>
      <c r="CA63" s="77"/>
      <c r="CB63" s="77"/>
      <c r="CC63" s="80" t="s">
        <v>96</v>
      </c>
      <c r="CD63" s="80" t="s">
        <v>171</v>
      </c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</row>
    <row r="64" spans="1:102" ht="13.5">
      <c r="A64" s="117">
        <v>62</v>
      </c>
      <c r="B64" s="118">
        <v>1090</v>
      </c>
      <c r="C64" s="77">
        <v>109</v>
      </c>
      <c r="D64" s="77" t="s">
        <v>553</v>
      </c>
      <c r="E64" s="77" t="s">
        <v>93</v>
      </c>
      <c r="F64" s="78">
        <v>10111</v>
      </c>
      <c r="G64" s="77">
        <v>343</v>
      </c>
      <c r="H64" s="77">
        <v>399</v>
      </c>
      <c r="I64" s="77">
        <v>403</v>
      </c>
      <c r="J64" s="77">
        <v>331</v>
      </c>
      <c r="K64" s="77">
        <v>648</v>
      </c>
      <c r="L64" s="77">
        <v>648</v>
      </c>
      <c r="M64" s="77" t="s">
        <v>93</v>
      </c>
      <c r="N64" s="77">
        <v>343</v>
      </c>
      <c r="O64" s="77">
        <v>399</v>
      </c>
      <c r="P64" s="77">
        <v>403</v>
      </c>
      <c r="Q64" s="77">
        <v>331</v>
      </c>
      <c r="R64" s="77">
        <v>648</v>
      </c>
      <c r="S64" s="77">
        <v>648</v>
      </c>
      <c r="T64" s="77" t="s">
        <v>93</v>
      </c>
      <c r="U64" s="77" t="s">
        <v>172</v>
      </c>
      <c r="V64" s="77">
        <v>157</v>
      </c>
      <c r="W64" s="77" t="s">
        <v>61</v>
      </c>
      <c r="X64" s="78">
        <v>30301</v>
      </c>
      <c r="Y64" s="81">
        <v>540</v>
      </c>
      <c r="Z64" s="102">
        <v>815</v>
      </c>
      <c r="AA64" s="81">
        <v>299</v>
      </c>
      <c r="AB64" s="81">
        <v>408</v>
      </c>
      <c r="AC64" s="78"/>
      <c r="AD64" s="77">
        <v>815</v>
      </c>
      <c r="AE64" s="77">
        <v>349</v>
      </c>
      <c r="AF64" s="77">
        <v>295</v>
      </c>
      <c r="AG64" s="77" t="s">
        <v>62</v>
      </c>
      <c r="AH64" s="78">
        <v>40402</v>
      </c>
      <c r="AI64" s="77">
        <v>460</v>
      </c>
      <c r="AJ64" s="77" t="s">
        <v>586</v>
      </c>
      <c r="AK64" s="77" t="s">
        <v>63</v>
      </c>
      <c r="AL64" s="77">
        <v>423</v>
      </c>
      <c r="AM64" s="77" t="s">
        <v>61</v>
      </c>
      <c r="AN64" s="77">
        <v>50101</v>
      </c>
      <c r="AO64" s="77">
        <v>175</v>
      </c>
      <c r="AP64" s="77">
        <v>341</v>
      </c>
      <c r="AQ64" s="77">
        <v>384</v>
      </c>
      <c r="AR64" s="77">
        <v>312</v>
      </c>
      <c r="AS64" s="77">
        <v>329</v>
      </c>
      <c r="AT64" s="77">
        <v>648</v>
      </c>
      <c r="AU64" s="77">
        <v>144</v>
      </c>
      <c r="AV64" s="77">
        <v>307</v>
      </c>
      <c r="AW64" s="77">
        <v>373</v>
      </c>
      <c r="AX64" s="77">
        <v>287</v>
      </c>
      <c r="AY64" s="77">
        <v>319</v>
      </c>
      <c r="AZ64" s="77" t="s">
        <v>592</v>
      </c>
      <c r="BA64" s="77" t="s">
        <v>61</v>
      </c>
      <c r="BB64" s="77">
        <v>60301</v>
      </c>
      <c r="BC64" s="77">
        <v>622</v>
      </c>
      <c r="BD64" s="77">
        <v>859</v>
      </c>
      <c r="BE64" s="77">
        <v>951</v>
      </c>
      <c r="BF64" s="77">
        <v>951</v>
      </c>
      <c r="BG64" s="77"/>
      <c r="BH64" s="77"/>
      <c r="BI64" s="77"/>
      <c r="BJ64" s="77"/>
      <c r="BK64" s="77" t="s">
        <v>603</v>
      </c>
      <c r="BL64" s="77">
        <v>906</v>
      </c>
      <c r="BM64" s="77"/>
      <c r="BN64" s="77">
        <v>826</v>
      </c>
      <c r="BO64" s="77" t="s">
        <v>172</v>
      </c>
      <c r="BP64" s="77" t="s">
        <v>172</v>
      </c>
      <c r="BQ64" s="77">
        <v>214</v>
      </c>
      <c r="BR64" s="80" t="s">
        <v>95</v>
      </c>
      <c r="BS64" s="77">
        <v>213</v>
      </c>
      <c r="BT64" s="77">
        <v>213</v>
      </c>
      <c r="BU64" s="77" t="s">
        <v>61</v>
      </c>
      <c r="BV64" s="77">
        <v>100501</v>
      </c>
      <c r="BW64" s="77">
        <v>273</v>
      </c>
      <c r="BX64" s="77" t="s">
        <v>258</v>
      </c>
      <c r="BY64" s="77">
        <v>110304</v>
      </c>
      <c r="BZ64" s="79">
        <v>207</v>
      </c>
      <c r="CA64" s="79"/>
      <c r="CB64" s="79"/>
      <c r="CC64" s="80" t="s">
        <v>259</v>
      </c>
      <c r="CD64" s="80" t="s">
        <v>260</v>
      </c>
      <c r="CE64" s="80" t="s">
        <v>554</v>
      </c>
      <c r="CF64" s="80" t="s">
        <v>261</v>
      </c>
      <c r="CG64" s="80" t="s">
        <v>262</v>
      </c>
      <c r="CH64" s="80" t="s">
        <v>263</v>
      </c>
      <c r="CI64" s="77" t="s">
        <v>555</v>
      </c>
      <c r="CJ64" s="77" t="s">
        <v>556</v>
      </c>
      <c r="CK64" s="77" t="s">
        <v>557</v>
      </c>
      <c r="CL64" s="77" t="s">
        <v>85</v>
      </c>
      <c r="CM64" s="77" t="s">
        <v>266</v>
      </c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</row>
    <row r="65" spans="1:102" ht="13.5">
      <c r="A65" s="117">
        <v>63</v>
      </c>
      <c r="B65" s="118">
        <v>1100</v>
      </c>
      <c r="C65" s="77">
        <v>110</v>
      </c>
      <c r="D65" s="77" t="s">
        <v>558</v>
      </c>
      <c r="E65" s="77" t="s">
        <v>93</v>
      </c>
      <c r="F65" s="78">
        <v>10111</v>
      </c>
      <c r="G65" s="77">
        <v>343</v>
      </c>
      <c r="H65" s="77">
        <v>399</v>
      </c>
      <c r="I65" s="77">
        <v>403</v>
      </c>
      <c r="J65" s="77">
        <v>331</v>
      </c>
      <c r="K65" s="77">
        <v>648</v>
      </c>
      <c r="L65" s="77">
        <v>648</v>
      </c>
      <c r="M65" s="77" t="s">
        <v>93</v>
      </c>
      <c r="N65" s="77">
        <v>343</v>
      </c>
      <c r="O65" s="77">
        <v>399</v>
      </c>
      <c r="P65" s="77">
        <v>403</v>
      </c>
      <c r="Q65" s="77">
        <v>331</v>
      </c>
      <c r="R65" s="77">
        <v>648</v>
      </c>
      <c r="S65" s="77">
        <v>648</v>
      </c>
      <c r="T65" s="77" t="s">
        <v>93</v>
      </c>
      <c r="U65" s="77" t="s">
        <v>172</v>
      </c>
      <c r="V65" s="77">
        <v>157</v>
      </c>
      <c r="W65" s="77" t="s">
        <v>61</v>
      </c>
      <c r="X65" s="78">
        <v>30301</v>
      </c>
      <c r="Y65" s="81">
        <v>540</v>
      </c>
      <c r="Z65" s="102">
        <v>815</v>
      </c>
      <c r="AA65" s="81">
        <v>299</v>
      </c>
      <c r="AB65" s="81">
        <v>408</v>
      </c>
      <c r="AC65" s="78"/>
      <c r="AD65" s="77">
        <v>815</v>
      </c>
      <c r="AE65" s="77">
        <v>349</v>
      </c>
      <c r="AF65" s="77">
        <v>295</v>
      </c>
      <c r="AG65" s="77" t="s">
        <v>62</v>
      </c>
      <c r="AH65" s="78">
        <v>40402</v>
      </c>
      <c r="AI65" s="77">
        <v>460</v>
      </c>
      <c r="AJ65" s="77" t="s">
        <v>586</v>
      </c>
      <c r="AK65" s="77" t="s">
        <v>63</v>
      </c>
      <c r="AL65" s="77">
        <v>423</v>
      </c>
      <c r="AM65" s="77" t="s">
        <v>61</v>
      </c>
      <c r="AN65" s="77">
        <v>50101</v>
      </c>
      <c r="AO65" s="77">
        <v>175</v>
      </c>
      <c r="AP65" s="77">
        <v>341</v>
      </c>
      <c r="AQ65" s="77">
        <v>384</v>
      </c>
      <c r="AR65" s="77">
        <v>312</v>
      </c>
      <c r="AS65" s="77">
        <v>329</v>
      </c>
      <c r="AT65" s="77">
        <v>648</v>
      </c>
      <c r="AU65" s="77">
        <v>144</v>
      </c>
      <c r="AV65" s="77">
        <v>307</v>
      </c>
      <c r="AW65" s="77">
        <v>373</v>
      </c>
      <c r="AX65" s="77">
        <v>287</v>
      </c>
      <c r="AY65" s="77">
        <v>319</v>
      </c>
      <c r="AZ65" s="77" t="s">
        <v>623</v>
      </c>
      <c r="BA65" s="77" t="s">
        <v>61</v>
      </c>
      <c r="BB65" s="77">
        <v>60301</v>
      </c>
      <c r="BC65" s="77">
        <v>622</v>
      </c>
      <c r="BD65" s="77">
        <v>859</v>
      </c>
      <c r="BE65" s="77">
        <v>951</v>
      </c>
      <c r="BF65" s="77">
        <v>951</v>
      </c>
      <c r="BG65" s="77"/>
      <c r="BH65" s="77"/>
      <c r="BI65" s="77"/>
      <c r="BJ65" s="77"/>
      <c r="BK65" s="77" t="s">
        <v>603</v>
      </c>
      <c r="BL65" s="77">
        <v>906</v>
      </c>
      <c r="BM65" s="77"/>
      <c r="BN65" s="77">
        <v>826</v>
      </c>
      <c r="BO65" s="77" t="s">
        <v>172</v>
      </c>
      <c r="BP65" s="77" t="s">
        <v>172</v>
      </c>
      <c r="BQ65" s="77">
        <v>214</v>
      </c>
      <c r="BR65" s="80" t="s">
        <v>95</v>
      </c>
      <c r="BS65" s="77">
        <v>213</v>
      </c>
      <c r="BT65" s="77">
        <v>213</v>
      </c>
      <c r="BU65" s="77" t="s">
        <v>61</v>
      </c>
      <c r="BV65" s="77">
        <v>100501</v>
      </c>
      <c r="BW65" s="77">
        <v>273</v>
      </c>
      <c r="BX65" s="77" t="s">
        <v>258</v>
      </c>
      <c r="BY65" s="77">
        <v>110304</v>
      </c>
      <c r="BZ65" s="79">
        <v>207</v>
      </c>
      <c r="CA65" s="79"/>
      <c r="CB65" s="79"/>
      <c r="CC65" s="80" t="s">
        <v>259</v>
      </c>
      <c r="CD65" s="80" t="s">
        <v>264</v>
      </c>
      <c r="CE65" s="80" t="s">
        <v>265</v>
      </c>
      <c r="CF65" s="80" t="s">
        <v>624</v>
      </c>
      <c r="CG65" s="80" t="s">
        <v>559</v>
      </c>
      <c r="CH65" s="80" t="s">
        <v>560</v>
      </c>
      <c r="CI65" s="77" t="s">
        <v>561</v>
      </c>
      <c r="CJ65" s="77" t="s">
        <v>625</v>
      </c>
      <c r="CK65" s="77" t="s">
        <v>626</v>
      </c>
      <c r="CL65" s="77" t="s">
        <v>627</v>
      </c>
      <c r="CM65" s="80" t="s">
        <v>562</v>
      </c>
      <c r="CN65" s="77" t="s">
        <v>628</v>
      </c>
      <c r="CO65" s="77" t="s">
        <v>629</v>
      </c>
      <c r="CP65" s="77" t="s">
        <v>563</v>
      </c>
      <c r="CQ65" s="77"/>
      <c r="CR65" s="77"/>
      <c r="CS65" s="77"/>
      <c r="CT65" s="77"/>
      <c r="CU65" s="77"/>
      <c r="CV65" s="77"/>
      <c r="CW65" s="77"/>
      <c r="CX65" s="77"/>
    </row>
    <row r="66" spans="1:103" ht="13.5">
      <c r="A66" s="117">
        <v>64</v>
      </c>
      <c r="B66" s="118">
        <v>100</v>
      </c>
      <c r="C66" s="80">
        <v>111</v>
      </c>
      <c r="D66" s="77" t="s">
        <v>568</v>
      </c>
      <c r="E66" s="77" t="s">
        <v>93</v>
      </c>
      <c r="F66" s="78">
        <v>10111</v>
      </c>
      <c r="G66" s="77">
        <v>343</v>
      </c>
      <c r="H66" s="77">
        <v>399</v>
      </c>
      <c r="I66" s="77">
        <v>403</v>
      </c>
      <c r="J66" s="77">
        <v>331</v>
      </c>
      <c r="K66" s="77">
        <v>648</v>
      </c>
      <c r="L66" s="77">
        <v>648</v>
      </c>
      <c r="M66" s="77" t="s">
        <v>93</v>
      </c>
      <c r="N66" s="77">
        <v>343</v>
      </c>
      <c r="O66" s="77">
        <v>399</v>
      </c>
      <c r="P66" s="77">
        <v>403</v>
      </c>
      <c r="Q66" s="77">
        <v>331</v>
      </c>
      <c r="R66" s="77">
        <v>648</v>
      </c>
      <c r="S66" s="77">
        <v>648</v>
      </c>
      <c r="T66" s="77" t="s">
        <v>93</v>
      </c>
      <c r="U66" s="77" t="s">
        <v>93</v>
      </c>
      <c r="V66" s="77">
        <v>157</v>
      </c>
      <c r="W66" s="77" t="s">
        <v>61</v>
      </c>
      <c r="X66" s="78">
        <v>30301</v>
      </c>
      <c r="Y66" s="81">
        <v>540</v>
      </c>
      <c r="Z66" s="102">
        <v>815</v>
      </c>
      <c r="AA66" s="81">
        <v>299</v>
      </c>
      <c r="AB66" s="81">
        <v>408</v>
      </c>
      <c r="AC66" s="78"/>
      <c r="AD66" s="77">
        <v>815</v>
      </c>
      <c r="AE66" s="77">
        <v>349</v>
      </c>
      <c r="AF66" s="77">
        <v>295</v>
      </c>
      <c r="AG66" s="77" t="s">
        <v>62</v>
      </c>
      <c r="AH66" s="78">
        <v>40402</v>
      </c>
      <c r="AI66" s="77">
        <v>460</v>
      </c>
      <c r="AJ66" s="77" t="s">
        <v>586</v>
      </c>
      <c r="AK66" s="77" t="s">
        <v>63</v>
      </c>
      <c r="AL66" s="77">
        <v>423</v>
      </c>
      <c r="AM66" s="77" t="s">
        <v>61</v>
      </c>
      <c r="AN66" s="77">
        <v>50101</v>
      </c>
      <c r="AO66" s="77">
        <v>175</v>
      </c>
      <c r="AP66" s="77">
        <v>341</v>
      </c>
      <c r="AQ66" s="77">
        <v>384</v>
      </c>
      <c r="AR66" s="77">
        <v>312</v>
      </c>
      <c r="AS66" s="77">
        <v>329</v>
      </c>
      <c r="AT66" s="77">
        <v>648</v>
      </c>
      <c r="AU66" s="77">
        <v>144</v>
      </c>
      <c r="AV66" s="77">
        <v>307</v>
      </c>
      <c r="AW66" s="77">
        <v>373</v>
      </c>
      <c r="AX66" s="77">
        <v>287</v>
      </c>
      <c r="AY66" s="77">
        <v>319</v>
      </c>
      <c r="AZ66" s="77" t="s">
        <v>623</v>
      </c>
      <c r="BA66" s="77" t="s">
        <v>61</v>
      </c>
      <c r="BB66" s="77">
        <v>60301</v>
      </c>
      <c r="BC66" s="77">
        <v>622</v>
      </c>
      <c r="BD66" s="77">
        <v>859</v>
      </c>
      <c r="BE66" s="77">
        <v>951</v>
      </c>
      <c r="BF66" s="77">
        <v>951</v>
      </c>
      <c r="BG66" s="77"/>
      <c r="BH66" s="77"/>
      <c r="BI66" s="77"/>
      <c r="BJ66" s="77"/>
      <c r="BK66" s="77" t="s">
        <v>61</v>
      </c>
      <c r="BL66" s="77">
        <v>906</v>
      </c>
      <c r="BM66" s="77"/>
      <c r="BN66" s="77">
        <v>826</v>
      </c>
      <c r="BO66" s="77" t="s">
        <v>64</v>
      </c>
      <c r="BP66" s="77" t="s">
        <v>64</v>
      </c>
      <c r="BQ66" s="77">
        <v>214</v>
      </c>
      <c r="BR66" s="77" t="s">
        <v>65</v>
      </c>
      <c r="BS66" s="77">
        <v>213</v>
      </c>
      <c r="BT66" s="77">
        <v>213</v>
      </c>
      <c r="BU66" s="77" t="s">
        <v>61</v>
      </c>
      <c r="BV66" s="77">
        <v>100501</v>
      </c>
      <c r="BW66" s="77">
        <v>273</v>
      </c>
      <c r="BX66" s="77" t="s">
        <v>66</v>
      </c>
      <c r="BY66" s="77">
        <v>110304</v>
      </c>
      <c r="BZ66" s="79">
        <v>207</v>
      </c>
      <c r="CA66" s="79"/>
      <c r="CB66" s="79"/>
      <c r="CC66" s="80" t="s">
        <v>128</v>
      </c>
      <c r="CD66" s="80" t="s">
        <v>129</v>
      </c>
      <c r="CE66" s="80" t="s">
        <v>130</v>
      </c>
      <c r="CF66" s="80" t="s">
        <v>131</v>
      </c>
      <c r="CG66" s="80" t="s">
        <v>132</v>
      </c>
      <c r="CH66" s="80" t="s">
        <v>133</v>
      </c>
      <c r="CI66" s="80" t="s">
        <v>134</v>
      </c>
      <c r="CJ66" s="80" t="s">
        <v>135</v>
      </c>
      <c r="CK66" s="80" t="s">
        <v>136</v>
      </c>
      <c r="CL66" s="80" t="s">
        <v>137</v>
      </c>
      <c r="CM66" s="80" t="s">
        <v>138</v>
      </c>
      <c r="CN66" s="80" t="s">
        <v>139</v>
      </c>
      <c r="CO66" s="80" t="s">
        <v>140</v>
      </c>
      <c r="CP66" s="80" t="s">
        <v>141</v>
      </c>
      <c r="CQ66" s="80" t="s">
        <v>142</v>
      </c>
      <c r="CR66" s="80" t="s">
        <v>143</v>
      </c>
      <c r="CS66" s="80" t="s">
        <v>144</v>
      </c>
      <c r="CT66" s="80" t="s">
        <v>145</v>
      </c>
      <c r="CU66" s="80" t="s">
        <v>146</v>
      </c>
      <c r="CV66" s="80" t="s">
        <v>147</v>
      </c>
      <c r="CW66" s="80" t="s">
        <v>148</v>
      </c>
      <c r="CX66" s="80" t="s">
        <v>149</v>
      </c>
      <c r="CY66" s="80"/>
    </row>
    <row r="67" spans="1:102" ht="13.5">
      <c r="A67" s="117">
        <v>65</v>
      </c>
      <c r="B67" s="118">
        <v>830</v>
      </c>
      <c r="C67" s="80">
        <v>112</v>
      </c>
      <c r="D67" s="77" t="s">
        <v>630</v>
      </c>
      <c r="E67" s="77" t="s">
        <v>258</v>
      </c>
      <c r="F67" s="78">
        <v>10103</v>
      </c>
      <c r="G67" s="77">
        <v>307</v>
      </c>
      <c r="H67" s="77">
        <v>396</v>
      </c>
      <c r="I67" s="77">
        <v>380</v>
      </c>
      <c r="J67" s="77">
        <v>295</v>
      </c>
      <c r="K67" s="77">
        <v>648</v>
      </c>
      <c r="L67" s="77">
        <v>648</v>
      </c>
      <c r="M67" s="77" t="s">
        <v>93</v>
      </c>
      <c r="N67" s="77">
        <v>343</v>
      </c>
      <c r="O67" s="77">
        <v>399</v>
      </c>
      <c r="P67" s="77">
        <v>403</v>
      </c>
      <c r="Q67" s="77">
        <v>331</v>
      </c>
      <c r="R67" s="77">
        <v>648</v>
      </c>
      <c r="S67" s="77">
        <v>648</v>
      </c>
      <c r="T67" s="77" t="s">
        <v>93</v>
      </c>
      <c r="U67" s="77" t="s">
        <v>93</v>
      </c>
      <c r="V67" s="77">
        <v>157</v>
      </c>
      <c r="W67" s="77" t="s">
        <v>61</v>
      </c>
      <c r="X67" s="78">
        <v>30301</v>
      </c>
      <c r="Y67" s="81">
        <v>540</v>
      </c>
      <c r="Z67" s="102">
        <v>815</v>
      </c>
      <c r="AA67" s="81">
        <v>299</v>
      </c>
      <c r="AB67" s="81">
        <v>408</v>
      </c>
      <c r="AC67" s="78"/>
      <c r="AD67" s="77">
        <v>815</v>
      </c>
      <c r="AE67" s="77">
        <v>349</v>
      </c>
      <c r="AF67" s="77">
        <v>295</v>
      </c>
      <c r="AG67" s="77" t="s">
        <v>62</v>
      </c>
      <c r="AH67" s="78">
        <v>40402</v>
      </c>
      <c r="AI67" s="77">
        <v>460</v>
      </c>
      <c r="AJ67" s="77" t="s">
        <v>586</v>
      </c>
      <c r="AK67" s="77" t="s">
        <v>63</v>
      </c>
      <c r="AL67" s="77">
        <v>423</v>
      </c>
      <c r="AM67" s="77" t="s">
        <v>61</v>
      </c>
      <c r="AN67" s="77">
        <v>50101</v>
      </c>
      <c r="AO67" s="77">
        <v>175</v>
      </c>
      <c r="AP67" s="77">
        <v>341</v>
      </c>
      <c r="AQ67" s="77">
        <v>384</v>
      </c>
      <c r="AR67" s="77">
        <v>312</v>
      </c>
      <c r="AS67" s="77">
        <v>329</v>
      </c>
      <c r="AT67" s="77">
        <v>648</v>
      </c>
      <c r="AU67" s="77">
        <v>144</v>
      </c>
      <c r="AV67" s="77">
        <v>307</v>
      </c>
      <c r="AW67" s="77">
        <v>373</v>
      </c>
      <c r="AX67" s="77">
        <v>287</v>
      </c>
      <c r="AY67" s="77">
        <v>319</v>
      </c>
      <c r="AZ67" s="77" t="s">
        <v>631</v>
      </c>
      <c r="BA67" s="77" t="s">
        <v>61</v>
      </c>
      <c r="BB67" s="77">
        <v>60301</v>
      </c>
      <c r="BC67" s="77">
        <v>622</v>
      </c>
      <c r="BD67" s="77">
        <v>859</v>
      </c>
      <c r="BE67" s="77">
        <v>951</v>
      </c>
      <c r="BF67" s="77">
        <v>951</v>
      </c>
      <c r="BG67" s="77"/>
      <c r="BH67" s="77"/>
      <c r="BI67" s="77"/>
      <c r="BJ67" s="77"/>
      <c r="BK67" s="77" t="s">
        <v>61</v>
      </c>
      <c r="BL67" s="77">
        <v>906</v>
      </c>
      <c r="BM67" s="77"/>
      <c r="BN67" s="77">
        <v>826</v>
      </c>
      <c r="BO67" s="77" t="s">
        <v>172</v>
      </c>
      <c r="BP67" s="77" t="s">
        <v>172</v>
      </c>
      <c r="BQ67" s="77">
        <v>214</v>
      </c>
      <c r="BR67" s="80" t="s">
        <v>95</v>
      </c>
      <c r="BS67" s="77">
        <v>213</v>
      </c>
      <c r="BT67" s="77">
        <v>213</v>
      </c>
      <c r="BU67" s="77" t="s">
        <v>258</v>
      </c>
      <c r="BV67" s="77">
        <v>100502</v>
      </c>
      <c r="BW67" s="77">
        <v>273</v>
      </c>
      <c r="BX67" s="77" t="s">
        <v>61</v>
      </c>
      <c r="BY67" s="77">
        <v>110301</v>
      </c>
      <c r="BZ67" s="79">
        <v>207</v>
      </c>
      <c r="CA67" s="79"/>
      <c r="CB67" s="79"/>
      <c r="CC67" s="80" t="s">
        <v>173</v>
      </c>
      <c r="CD67" s="80" t="s">
        <v>501</v>
      </c>
      <c r="CE67" s="80" t="s">
        <v>502</v>
      </c>
      <c r="CF67" s="80" t="s">
        <v>632</v>
      </c>
      <c r="CG67" s="77" t="s">
        <v>503</v>
      </c>
      <c r="CH67" s="77" t="s">
        <v>504</v>
      </c>
      <c r="CI67" s="77" t="s">
        <v>505</v>
      </c>
      <c r="CJ67" s="77" t="s">
        <v>506</v>
      </c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</row>
    <row r="68" spans="1:102" ht="13.5">
      <c r="A68" s="117">
        <v>66</v>
      </c>
      <c r="B68" s="118">
        <v>120</v>
      </c>
      <c r="C68" s="143">
        <v>113</v>
      </c>
      <c r="D68" s="77" t="s">
        <v>633</v>
      </c>
      <c r="E68" s="77" t="s">
        <v>93</v>
      </c>
      <c r="F68" s="78">
        <v>10111</v>
      </c>
      <c r="G68" s="77">
        <v>343</v>
      </c>
      <c r="H68" s="77">
        <v>399</v>
      </c>
      <c r="I68" s="77">
        <v>403</v>
      </c>
      <c r="J68" s="77">
        <v>331</v>
      </c>
      <c r="K68" s="77">
        <v>648</v>
      </c>
      <c r="L68" s="77">
        <v>648</v>
      </c>
      <c r="M68" s="77" t="s">
        <v>93</v>
      </c>
      <c r="N68" s="77">
        <v>343</v>
      </c>
      <c r="O68" s="77">
        <v>399</v>
      </c>
      <c r="P68" s="77">
        <v>403</v>
      </c>
      <c r="Q68" s="77">
        <v>331</v>
      </c>
      <c r="R68" s="77">
        <v>648</v>
      </c>
      <c r="S68" s="77">
        <v>648</v>
      </c>
      <c r="T68" s="77" t="s">
        <v>93</v>
      </c>
      <c r="U68" s="77" t="s">
        <v>93</v>
      </c>
      <c r="V68" s="77">
        <v>157</v>
      </c>
      <c r="W68" s="77" t="s">
        <v>61</v>
      </c>
      <c r="X68" s="78">
        <v>30301</v>
      </c>
      <c r="Y68" s="81">
        <v>540</v>
      </c>
      <c r="Z68" s="102">
        <v>815</v>
      </c>
      <c r="AA68" s="81">
        <v>299</v>
      </c>
      <c r="AB68" s="81">
        <v>408</v>
      </c>
      <c r="AC68" s="78"/>
      <c r="AD68" s="77">
        <v>815</v>
      </c>
      <c r="AE68" s="77">
        <v>349</v>
      </c>
      <c r="AF68" s="77">
        <v>295</v>
      </c>
      <c r="AG68" s="77" t="s">
        <v>62</v>
      </c>
      <c r="AH68" s="78">
        <v>40402</v>
      </c>
      <c r="AI68" s="77">
        <v>460</v>
      </c>
      <c r="AJ68" s="77" t="s">
        <v>586</v>
      </c>
      <c r="AK68" s="77" t="s">
        <v>63</v>
      </c>
      <c r="AL68" s="77">
        <v>423</v>
      </c>
      <c r="AM68" s="77" t="s">
        <v>61</v>
      </c>
      <c r="AN68" s="77">
        <v>50101</v>
      </c>
      <c r="AO68" s="77">
        <v>175</v>
      </c>
      <c r="AP68" s="77">
        <v>341</v>
      </c>
      <c r="AQ68" s="77">
        <v>384</v>
      </c>
      <c r="AR68" s="77">
        <v>312</v>
      </c>
      <c r="AS68" s="77">
        <v>329</v>
      </c>
      <c r="AT68" s="77">
        <v>648</v>
      </c>
      <c r="AU68" s="77">
        <v>144</v>
      </c>
      <c r="AV68" s="77">
        <v>307</v>
      </c>
      <c r="AW68" s="77">
        <v>373</v>
      </c>
      <c r="AX68" s="77">
        <v>287</v>
      </c>
      <c r="AY68" s="77">
        <v>319</v>
      </c>
      <c r="AZ68" s="77" t="s">
        <v>598</v>
      </c>
      <c r="BA68" s="77" t="s">
        <v>61</v>
      </c>
      <c r="BB68" s="77">
        <v>60301</v>
      </c>
      <c r="BC68" s="77">
        <v>622</v>
      </c>
      <c r="BD68" s="77">
        <v>859</v>
      </c>
      <c r="BE68" s="77">
        <v>951</v>
      </c>
      <c r="BF68" s="77">
        <v>951</v>
      </c>
      <c r="BG68" s="77"/>
      <c r="BH68" s="77"/>
      <c r="BI68" s="77"/>
      <c r="BJ68" s="77"/>
      <c r="BK68" s="77" t="s">
        <v>61</v>
      </c>
      <c r="BL68" s="77">
        <v>906</v>
      </c>
      <c r="BM68" s="77"/>
      <c r="BN68" s="77">
        <v>826</v>
      </c>
      <c r="BO68" s="77" t="s">
        <v>64</v>
      </c>
      <c r="BP68" s="77" t="s">
        <v>64</v>
      </c>
      <c r="BQ68" s="77">
        <v>214</v>
      </c>
      <c r="BR68" s="77" t="s">
        <v>65</v>
      </c>
      <c r="BS68" s="77">
        <v>213</v>
      </c>
      <c r="BT68" s="77">
        <v>213</v>
      </c>
      <c r="BU68" s="77" t="s">
        <v>61</v>
      </c>
      <c r="BV68" s="77">
        <v>100501</v>
      </c>
      <c r="BW68" s="77">
        <v>273</v>
      </c>
      <c r="BX68" s="77" t="s">
        <v>66</v>
      </c>
      <c r="BY68" s="77">
        <v>110304</v>
      </c>
      <c r="BZ68" s="79">
        <v>207</v>
      </c>
      <c r="CA68" s="79"/>
      <c r="CB68" s="79"/>
      <c r="CC68" s="80" t="s">
        <v>128</v>
      </c>
      <c r="CD68" s="80" t="s">
        <v>165</v>
      </c>
      <c r="CE68" s="80" t="s">
        <v>168</v>
      </c>
      <c r="CF68" s="80" t="s">
        <v>169</v>
      </c>
      <c r="CG68" s="80"/>
      <c r="CH68" s="80"/>
      <c r="CI68" s="80"/>
      <c r="CJ68" s="80"/>
      <c r="CK68" s="80"/>
      <c r="CL68" s="80"/>
      <c r="CM68" s="77"/>
      <c r="CN68" s="80"/>
      <c r="CO68" s="77"/>
      <c r="CP68" s="77"/>
      <c r="CQ68" s="77"/>
      <c r="CR68" s="77"/>
      <c r="CS68" s="77"/>
      <c r="CT68" s="77"/>
      <c r="CU68" s="77"/>
      <c r="CV68" s="77"/>
      <c r="CW68" s="77"/>
      <c r="CX68" s="77"/>
    </row>
    <row r="69" spans="1:84" ht="13.5">
      <c r="A69" s="117">
        <v>67</v>
      </c>
      <c r="B69" s="76">
        <v>20</v>
      </c>
      <c r="C69" s="76">
        <v>114</v>
      </c>
      <c r="D69" s="76" t="s">
        <v>656</v>
      </c>
      <c r="E69" s="76" t="s">
        <v>61</v>
      </c>
      <c r="F69" s="82">
        <v>10103</v>
      </c>
      <c r="G69" s="76">
        <v>307</v>
      </c>
      <c r="H69" s="76">
        <v>396</v>
      </c>
      <c r="I69" s="76">
        <v>380</v>
      </c>
      <c r="J69" s="76">
        <v>295</v>
      </c>
      <c r="K69" s="76">
        <v>648</v>
      </c>
      <c r="L69" s="76">
        <v>648</v>
      </c>
      <c r="M69" s="82" t="s">
        <v>61</v>
      </c>
      <c r="N69" s="76">
        <v>307</v>
      </c>
      <c r="O69" s="76">
        <v>396</v>
      </c>
      <c r="P69" s="76">
        <v>380</v>
      </c>
      <c r="Q69" s="76">
        <v>295</v>
      </c>
      <c r="R69" s="76">
        <v>648</v>
      </c>
      <c r="S69" s="76">
        <v>648</v>
      </c>
      <c r="T69" s="76" t="s">
        <v>61</v>
      </c>
      <c r="U69" s="83" t="s">
        <v>61</v>
      </c>
      <c r="V69" s="76">
        <v>157</v>
      </c>
      <c r="W69" s="76" t="s">
        <v>61</v>
      </c>
      <c r="X69" s="82">
        <v>30301</v>
      </c>
      <c r="Y69" s="76">
        <v>540</v>
      </c>
      <c r="Z69" s="82">
        <v>815</v>
      </c>
      <c r="AA69" s="76">
        <v>299</v>
      </c>
      <c r="AB69" s="76">
        <v>408</v>
      </c>
      <c r="AD69" s="76">
        <v>815</v>
      </c>
      <c r="AE69" s="76">
        <v>349</v>
      </c>
      <c r="AF69" s="76">
        <v>295</v>
      </c>
      <c r="AG69" s="76" t="s">
        <v>62</v>
      </c>
      <c r="AH69" s="82">
        <v>40402</v>
      </c>
      <c r="AI69" s="76">
        <v>460</v>
      </c>
      <c r="AJ69" s="76" t="s">
        <v>586</v>
      </c>
      <c r="AK69" s="76" t="s">
        <v>63</v>
      </c>
      <c r="AL69" s="76">
        <v>423</v>
      </c>
      <c r="AM69" s="76" t="s">
        <v>61</v>
      </c>
      <c r="AN69" s="76">
        <v>50101</v>
      </c>
      <c r="AO69" s="76">
        <v>175</v>
      </c>
      <c r="AP69" s="76">
        <v>341</v>
      </c>
      <c r="AQ69" s="76">
        <v>384</v>
      </c>
      <c r="AR69" s="76">
        <v>312</v>
      </c>
      <c r="AS69" s="76">
        <v>329</v>
      </c>
      <c r="AT69" s="76">
        <v>648</v>
      </c>
      <c r="AU69" s="76">
        <v>144</v>
      </c>
      <c r="AV69" s="76">
        <v>307</v>
      </c>
      <c r="AW69" s="76">
        <v>373</v>
      </c>
      <c r="AX69" s="76">
        <v>287</v>
      </c>
      <c r="AY69" s="76">
        <v>319</v>
      </c>
      <c r="AZ69" s="76" t="s">
        <v>655</v>
      </c>
      <c r="BA69" s="76" t="s">
        <v>61</v>
      </c>
      <c r="BB69" s="76">
        <v>60301</v>
      </c>
      <c r="BC69" s="76">
        <v>622</v>
      </c>
      <c r="BD69" s="76">
        <v>859</v>
      </c>
      <c r="BE69" s="76">
        <v>951</v>
      </c>
      <c r="BF69" s="76">
        <v>951</v>
      </c>
      <c r="BK69" s="76" t="s">
        <v>61</v>
      </c>
      <c r="BL69" s="76">
        <v>906</v>
      </c>
      <c r="BN69" s="76">
        <v>826</v>
      </c>
      <c r="BO69" s="76" t="s">
        <v>64</v>
      </c>
      <c r="BP69" s="76" t="s">
        <v>64</v>
      </c>
      <c r="BQ69" s="76">
        <v>214</v>
      </c>
      <c r="BR69" s="76" t="s">
        <v>95</v>
      </c>
      <c r="BS69" s="76">
        <v>213</v>
      </c>
      <c r="BT69" s="76">
        <v>213</v>
      </c>
      <c r="BU69" s="76" t="s">
        <v>65</v>
      </c>
      <c r="BV69" s="76">
        <v>100502</v>
      </c>
      <c r="BW69" s="76">
        <v>273</v>
      </c>
      <c r="BX69" s="76" t="s">
        <v>258</v>
      </c>
      <c r="BY69" s="76">
        <v>110301</v>
      </c>
      <c r="BZ69" s="76">
        <v>207</v>
      </c>
      <c r="CC69" s="76" t="s">
        <v>67</v>
      </c>
      <c r="CD69" s="76" t="s">
        <v>97</v>
      </c>
      <c r="CE69" s="76" t="s">
        <v>98</v>
      </c>
      <c r="CF69" s="76" t="s">
        <v>99</v>
      </c>
    </row>
  </sheetData>
  <sheetProtection/>
  <autoFilter ref="B2:CU2"/>
  <printOptions/>
  <pageMargins left="0.17" right="0.16" top="0.2" bottom="0.4" header="0.512" footer="0.19"/>
  <pageSetup horizontalDpi="600" verticalDpi="600" orientation="landscape" paperSize="12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F66"/>
  <sheetViews>
    <sheetView showZeros="0" tabSelected="1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1" sqref="E1"/>
    </sheetView>
  </sheetViews>
  <sheetFormatPr defaultColWidth="9.00390625" defaultRowHeight="13.5"/>
  <cols>
    <col min="1" max="2" width="3.875" style="74" customWidth="1"/>
    <col min="3" max="3" width="5.25390625" style="75" customWidth="1"/>
    <col min="4" max="4" width="5.25390625" style="75" hidden="1" customWidth="1"/>
    <col min="5" max="23" width="5.50390625" style="2" customWidth="1"/>
    <col min="24" max="26" width="5.50390625" style="3" customWidth="1"/>
    <col min="27" max="27" width="5.50390625" style="2" customWidth="1"/>
    <col min="28" max="28" width="6.75390625" style="4" customWidth="1"/>
    <col min="29" max="29" width="4.625" style="3" customWidth="1"/>
    <col min="30" max="30" width="11.00390625" style="4" customWidth="1"/>
    <col min="31" max="16384" width="9.00390625" style="2" customWidth="1"/>
  </cols>
  <sheetData>
    <row r="1" spans="1:5" ht="13.5">
      <c r="A1" s="189" t="s">
        <v>2</v>
      </c>
      <c r="B1" s="189"/>
      <c r="C1" s="189"/>
      <c r="D1" s="1"/>
      <c r="E1" s="141">
        <v>1</v>
      </c>
    </row>
    <row r="2" spans="1:30" s="6" customFormat="1" ht="18.75" customHeight="1" hidden="1">
      <c r="A2" s="190" t="s">
        <v>3</v>
      </c>
      <c r="B2" s="191"/>
      <c r="C2" s="192"/>
      <c r="D2" s="116">
        <f>E2</f>
        <v>0</v>
      </c>
      <c r="E2" s="115">
        <f>INDEX('小学校データ'!$B$3:$B$86,E1,1)</f>
        <v>0</v>
      </c>
      <c r="F2" s="5"/>
      <c r="X2" s="7"/>
      <c r="Y2" s="7"/>
      <c r="Z2" s="7"/>
      <c r="AB2" s="7"/>
      <c r="AC2" s="7"/>
      <c r="AD2" s="7"/>
    </row>
    <row r="3" spans="1:30" s="6" customFormat="1" ht="25.5">
      <c r="A3" s="202"/>
      <c r="B3" s="202"/>
      <c r="C3" s="202"/>
      <c r="D3" s="202"/>
      <c r="E3" s="202"/>
      <c r="F3" s="8" t="s">
        <v>4</v>
      </c>
      <c r="G3" s="197" t="s">
        <v>653</v>
      </c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</row>
    <row r="4" spans="1:30" s="6" customFormat="1" ht="2.25" customHeight="1">
      <c r="A4" s="9"/>
      <c r="B4" s="9"/>
      <c r="C4" s="9"/>
      <c r="D4" s="9"/>
      <c r="E4" s="8"/>
      <c r="F4" s="10"/>
      <c r="X4" s="7"/>
      <c r="Y4" s="7"/>
      <c r="Z4" s="7"/>
      <c r="AB4" s="7"/>
      <c r="AC4" s="7"/>
      <c r="AD4" s="7"/>
    </row>
    <row r="5" spans="1:30" s="12" customFormat="1" ht="16.5" customHeight="1">
      <c r="A5" s="203" t="s">
        <v>5</v>
      </c>
      <c r="B5" s="204"/>
      <c r="C5" s="11"/>
      <c r="D5" s="11"/>
      <c r="S5" s="13"/>
      <c r="AB5" s="14"/>
      <c r="AC5" s="14"/>
      <c r="AD5" s="14"/>
    </row>
    <row r="6" spans="1:30" s="12" customFormat="1" ht="18" customHeight="1">
      <c r="A6" s="15" t="s">
        <v>6</v>
      </c>
      <c r="B6" s="16"/>
      <c r="C6" s="16"/>
      <c r="D6" s="16"/>
      <c r="E6" s="16"/>
      <c r="F6" s="16"/>
      <c r="G6" s="16"/>
      <c r="H6" s="16"/>
      <c r="I6" s="16"/>
      <c r="J6" s="16"/>
      <c r="M6" s="213"/>
      <c r="N6" s="205" t="s">
        <v>654</v>
      </c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</row>
    <row r="7" spans="1:30" s="12" customFormat="1" ht="18" customHeight="1">
      <c r="A7" s="15" t="s">
        <v>7</v>
      </c>
      <c r="B7" s="16"/>
      <c r="C7" s="16"/>
      <c r="D7" s="16"/>
      <c r="E7" s="16"/>
      <c r="F7" s="16"/>
      <c r="G7" s="16"/>
      <c r="H7" s="16"/>
      <c r="I7" s="16"/>
      <c r="J7" s="16"/>
      <c r="M7" s="213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</row>
    <row r="8" spans="1:31" s="12" customFormat="1" ht="18" customHeight="1" thickBot="1">
      <c r="A8" s="195" t="s">
        <v>8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214"/>
      <c r="W8" s="17"/>
      <c r="X8" s="18"/>
      <c r="Y8" s="18"/>
      <c r="Z8" s="18"/>
      <c r="AA8" s="17"/>
      <c r="AB8" s="19" t="s">
        <v>9</v>
      </c>
      <c r="AC8" s="20"/>
      <c r="AD8" s="20"/>
      <c r="AE8" s="20"/>
    </row>
    <row r="9" spans="1:30" s="26" customFormat="1" ht="66" customHeight="1" thickBot="1">
      <c r="A9" s="21" t="s">
        <v>10</v>
      </c>
      <c r="B9" s="22" t="s">
        <v>11</v>
      </c>
      <c r="C9" s="23" t="s">
        <v>12</v>
      </c>
      <c r="D9" s="24"/>
      <c r="E9" s="110" t="str">
        <f>VLOOKUP($D2,'[1]小学校データ'!$B$3:$CU$80,81,FALSE)</f>
        <v>医大分校</v>
      </c>
      <c r="F9" s="111">
        <f>VLOOKUP($D2,'[1]小学校データ'!$B$3:$CU$80,82,FALSE)</f>
        <v>0</v>
      </c>
      <c r="G9" s="111">
        <f>VLOOKUP($D2,'[1]小学校データ'!$B$3:$CU$80,83,FALSE)</f>
        <v>0</v>
      </c>
      <c r="H9" s="111">
        <f>VLOOKUP($D2,'[1]小学校データ'!$B$3:$CU$80,84,FALSE)</f>
        <v>0</v>
      </c>
      <c r="I9" s="112">
        <f>VLOOKUP($D2,'[1]小学校データ'!$B$3:$CU$80,85,FALSE)</f>
        <v>0</v>
      </c>
      <c r="J9" s="110">
        <f>VLOOKUP($D2,'[1]小学校データ'!$B$3:$CU$80,86,FALSE)</f>
        <v>0</v>
      </c>
      <c r="K9" s="111">
        <f>VLOOKUP($D2,'[1]小学校データ'!$B$3:$CU$80,87,FALSE)</f>
        <v>0</v>
      </c>
      <c r="L9" s="111">
        <f>VLOOKUP($D2,'[1]小学校データ'!$B$3:$CU$80,88,FALSE)</f>
        <v>0</v>
      </c>
      <c r="M9" s="111">
        <f>VLOOKUP($D2,'[1]小学校データ'!$B$3:$CU$80,89,FALSE)</f>
        <v>0</v>
      </c>
      <c r="N9" s="113">
        <f>VLOOKUP($D2,'[1]小学校データ'!$B$3:$CU$80,90,FALSE)</f>
        <v>0</v>
      </c>
      <c r="O9" s="114">
        <f>VLOOKUP($D2,'[1]小学校データ'!$B$3:$CU$80,91,FALSE)</f>
        <v>0</v>
      </c>
      <c r="P9" s="111">
        <f>VLOOKUP($D2,'[1]小学校データ'!$B$3:$CU$80,92,FALSE)</f>
        <v>0</v>
      </c>
      <c r="Q9" s="111">
        <f>VLOOKUP($D2,'[1]小学校データ'!$B$3:$CU$80,93,FALSE)</f>
        <v>0</v>
      </c>
      <c r="R9" s="111">
        <f>VLOOKUP($D2,'[1]小学校データ'!$B$3:$CU$80,94,FALSE)</f>
        <v>0</v>
      </c>
      <c r="S9" s="112">
        <f>VLOOKUP($D2,'[1]小学校データ'!$B$3:$CU$80,95,FALSE)</f>
        <v>0</v>
      </c>
      <c r="T9" s="110">
        <f>VLOOKUP($D2,'[1]小学校データ'!$B$3:$CU$80,96,FALSE)</f>
        <v>0</v>
      </c>
      <c r="U9" s="111">
        <f>VLOOKUP($D2,'[1]小学校データ'!$B$3:$CU$80,97,FALSE)</f>
        <v>0</v>
      </c>
      <c r="V9" s="111">
        <f>VLOOKUP($D2,'[1]小学校データ'!$B$3:$CU$80,98,FALSE)</f>
        <v>0</v>
      </c>
      <c r="W9" s="111">
        <f>VLOOKUP($D2,'[1]小学校データ'!$B$3:$CZ$80,99,FALSE)</f>
        <v>0</v>
      </c>
      <c r="X9" s="113">
        <f>VLOOKUP($D2,'[1]小学校データ'!$B$3:$CZ$80,100,FALSE)</f>
        <v>0</v>
      </c>
      <c r="Y9" s="110">
        <f>VLOOKUP($D2,'[1]小学校データ'!$B$3:$CZ$80,101,FALSE)</f>
        <v>0</v>
      </c>
      <c r="Z9" s="111">
        <f>VLOOKUP($D2,'[1]小学校データ'!$B$3:$CZ$80,102,FALSE)</f>
        <v>0</v>
      </c>
      <c r="AA9" s="147">
        <f>VLOOKUP($D2,'[1]小学校データ'!$B$3:$CZ$80,103,FALSE)</f>
        <v>0</v>
      </c>
      <c r="AB9" s="140" t="s">
        <v>43</v>
      </c>
      <c r="AC9" s="114">
        <f>VLOOKUP($D2,'小学校データ'!$B$3:$CZ$86,100,FALSE)</f>
        <v>0</v>
      </c>
      <c r="AD9" s="25" t="s">
        <v>13</v>
      </c>
    </row>
    <row r="10" spans="1:30" s="35" customFormat="1" ht="25.5" customHeight="1">
      <c r="A10" s="168" t="s">
        <v>569</v>
      </c>
      <c r="B10" s="165" t="s">
        <v>570</v>
      </c>
      <c r="C10" s="27" t="s">
        <v>580</v>
      </c>
      <c r="D10" s="28" t="str">
        <f>VLOOKUP($E$2,'小学校データ'!$B$3:$BY$87,12,FALSE)</f>
        <v>東書</v>
      </c>
      <c r="E10" s="29"/>
      <c r="F10" s="30"/>
      <c r="G10" s="30"/>
      <c r="H10" s="30"/>
      <c r="I10" s="31"/>
      <c r="J10" s="29"/>
      <c r="K10" s="30"/>
      <c r="L10" s="30"/>
      <c r="M10" s="30"/>
      <c r="N10" s="32"/>
      <c r="O10" s="33"/>
      <c r="P10" s="30"/>
      <c r="Q10" s="30"/>
      <c r="R10" s="30"/>
      <c r="S10" s="31"/>
      <c r="T10" s="29"/>
      <c r="U10" s="30"/>
      <c r="V10" s="30"/>
      <c r="W10" s="30"/>
      <c r="X10" s="32"/>
      <c r="Y10" s="29"/>
      <c r="Z10" s="30"/>
      <c r="AA10" s="148"/>
      <c r="AB10" s="34">
        <f>SUM(E10:AA10)</f>
        <v>0</v>
      </c>
      <c r="AC10" s="30">
        <v>526</v>
      </c>
      <c r="AD10" s="32">
        <f>AB10*AC10</f>
        <v>0</v>
      </c>
    </row>
    <row r="11" spans="1:30" s="35" customFormat="1" ht="25.5" customHeight="1" thickBot="1">
      <c r="A11" s="170"/>
      <c r="B11" s="167"/>
      <c r="C11" s="44" t="s">
        <v>581</v>
      </c>
      <c r="D11" s="59" t="e">
        <f>D10+100</f>
        <v>#VALUE!</v>
      </c>
      <c r="E11" s="45"/>
      <c r="F11" s="46"/>
      <c r="G11" s="46"/>
      <c r="H11" s="46"/>
      <c r="I11" s="47"/>
      <c r="J11" s="45"/>
      <c r="K11" s="46"/>
      <c r="L11" s="46"/>
      <c r="M11" s="46"/>
      <c r="N11" s="48"/>
      <c r="O11" s="49"/>
      <c r="P11" s="46"/>
      <c r="Q11" s="46"/>
      <c r="R11" s="46"/>
      <c r="S11" s="47"/>
      <c r="T11" s="45"/>
      <c r="U11" s="46"/>
      <c r="V11" s="46"/>
      <c r="W11" s="46"/>
      <c r="X11" s="48"/>
      <c r="Y11" s="45"/>
      <c r="Z11" s="46"/>
      <c r="AA11" s="149"/>
      <c r="AB11" s="50">
        <f aca="true" t="shared" si="0" ref="AB11:AB37">SUM(E11:AA11)</f>
        <v>0</v>
      </c>
      <c r="AC11" s="46">
        <v>808</v>
      </c>
      <c r="AD11" s="48">
        <f>AB11*AC11</f>
        <v>0</v>
      </c>
    </row>
    <row r="12" spans="1:30" s="35" customFormat="1" ht="25.5" customHeight="1" thickBot="1">
      <c r="A12" s="128" t="s">
        <v>571</v>
      </c>
      <c r="B12" s="129" t="s">
        <v>572</v>
      </c>
      <c r="C12" s="130"/>
      <c r="D12" s="119" t="e">
        <f>D11+100</f>
        <v>#VALUE!</v>
      </c>
      <c r="E12" s="131"/>
      <c r="F12" s="132"/>
      <c r="G12" s="132"/>
      <c r="H12" s="132"/>
      <c r="I12" s="133"/>
      <c r="J12" s="131"/>
      <c r="K12" s="132"/>
      <c r="L12" s="132"/>
      <c r="M12" s="132"/>
      <c r="N12" s="134"/>
      <c r="O12" s="135"/>
      <c r="P12" s="132"/>
      <c r="Q12" s="132"/>
      <c r="R12" s="132"/>
      <c r="S12" s="133"/>
      <c r="T12" s="131"/>
      <c r="U12" s="132"/>
      <c r="V12" s="132"/>
      <c r="W12" s="132"/>
      <c r="X12" s="134"/>
      <c r="Y12" s="131"/>
      <c r="Z12" s="132"/>
      <c r="AA12" s="150"/>
      <c r="AB12" s="136">
        <f t="shared" si="0"/>
        <v>0</v>
      </c>
      <c r="AC12" s="132">
        <v>449</v>
      </c>
      <c r="AD12" s="134">
        <f aca="true" t="shared" si="1" ref="AD12:AD50">AB12*AC12</f>
        <v>0</v>
      </c>
    </row>
    <row r="13" spans="1:30" s="35" customFormat="1" ht="25.5" customHeight="1">
      <c r="A13" s="168" t="s">
        <v>14</v>
      </c>
      <c r="B13" s="165" t="s">
        <v>570</v>
      </c>
      <c r="C13" s="27" t="s">
        <v>576</v>
      </c>
      <c r="D13" s="28" t="e">
        <f>D12+100</f>
        <v>#VALUE!</v>
      </c>
      <c r="E13" s="29"/>
      <c r="F13" s="30"/>
      <c r="G13" s="30"/>
      <c r="H13" s="30"/>
      <c r="I13" s="31"/>
      <c r="J13" s="29"/>
      <c r="K13" s="30"/>
      <c r="L13" s="30"/>
      <c r="M13" s="30"/>
      <c r="N13" s="32"/>
      <c r="O13" s="33"/>
      <c r="P13" s="30"/>
      <c r="Q13" s="30"/>
      <c r="R13" s="30"/>
      <c r="S13" s="31"/>
      <c r="T13" s="29"/>
      <c r="U13" s="30"/>
      <c r="V13" s="30"/>
      <c r="W13" s="30"/>
      <c r="X13" s="32"/>
      <c r="Y13" s="29"/>
      <c r="Z13" s="30"/>
      <c r="AA13" s="148"/>
      <c r="AB13" s="34">
        <f t="shared" si="0"/>
        <v>0</v>
      </c>
      <c r="AC13" s="30">
        <v>861</v>
      </c>
      <c r="AD13" s="32">
        <f t="shared" si="1"/>
        <v>0</v>
      </c>
    </row>
    <row r="14" spans="1:30" s="35" customFormat="1" ht="25.5" customHeight="1" thickBot="1">
      <c r="A14" s="169"/>
      <c r="B14" s="194"/>
      <c r="C14" s="84" t="s">
        <v>577</v>
      </c>
      <c r="D14" s="91" t="e">
        <f>D13+100</f>
        <v>#VALUE!</v>
      </c>
      <c r="E14" s="85"/>
      <c r="F14" s="86"/>
      <c r="G14" s="86"/>
      <c r="H14" s="86"/>
      <c r="I14" s="87"/>
      <c r="J14" s="85"/>
      <c r="K14" s="86"/>
      <c r="L14" s="86"/>
      <c r="M14" s="86"/>
      <c r="N14" s="88"/>
      <c r="O14" s="89"/>
      <c r="P14" s="86"/>
      <c r="Q14" s="86"/>
      <c r="R14" s="86"/>
      <c r="S14" s="87"/>
      <c r="T14" s="85"/>
      <c r="U14" s="86"/>
      <c r="V14" s="86"/>
      <c r="W14" s="86"/>
      <c r="X14" s="88"/>
      <c r="Y14" s="85"/>
      <c r="Z14" s="86"/>
      <c r="AA14" s="151"/>
      <c r="AB14" s="90">
        <f t="shared" si="0"/>
        <v>0</v>
      </c>
      <c r="AC14" s="86">
        <v>844</v>
      </c>
      <c r="AD14" s="88">
        <f t="shared" si="1"/>
        <v>0</v>
      </c>
    </row>
    <row r="15" spans="1:30" s="35" customFormat="1" ht="25.5" customHeight="1" thickTop="1">
      <c r="A15" s="169"/>
      <c r="B15" s="166" t="s">
        <v>36</v>
      </c>
      <c r="C15" s="36" t="s">
        <v>576</v>
      </c>
      <c r="D15" s="137" t="e">
        <f>D14+100</f>
        <v>#VALUE!</v>
      </c>
      <c r="E15" s="52"/>
      <c r="F15" s="53"/>
      <c r="G15" s="53"/>
      <c r="H15" s="53"/>
      <c r="I15" s="54"/>
      <c r="J15" s="52"/>
      <c r="K15" s="53"/>
      <c r="L15" s="53"/>
      <c r="M15" s="53"/>
      <c r="N15" s="55"/>
      <c r="O15" s="56"/>
      <c r="P15" s="53"/>
      <c r="Q15" s="53"/>
      <c r="R15" s="53"/>
      <c r="S15" s="54"/>
      <c r="T15" s="52"/>
      <c r="U15" s="53"/>
      <c r="V15" s="53"/>
      <c r="W15" s="53"/>
      <c r="X15" s="55"/>
      <c r="Y15" s="52"/>
      <c r="Z15" s="53"/>
      <c r="AA15" s="152"/>
      <c r="AB15" s="57">
        <f t="shared" si="0"/>
        <v>0</v>
      </c>
      <c r="AC15" s="53">
        <v>830</v>
      </c>
      <c r="AD15" s="55">
        <f t="shared" si="1"/>
        <v>0</v>
      </c>
    </row>
    <row r="16" spans="1:30" s="35" customFormat="1" ht="25.5" customHeight="1" thickBot="1">
      <c r="A16" s="170"/>
      <c r="B16" s="167"/>
      <c r="C16" s="44" t="s">
        <v>577</v>
      </c>
      <c r="D16" s="59" t="str">
        <f>VLOOKUP($E$2,'小学校データ'!$B$3:$BY$87,20,FALSE)</f>
        <v>東書</v>
      </c>
      <c r="E16" s="45"/>
      <c r="F16" s="46"/>
      <c r="G16" s="46"/>
      <c r="H16" s="46"/>
      <c r="I16" s="47"/>
      <c r="J16" s="45"/>
      <c r="K16" s="46"/>
      <c r="L16" s="46"/>
      <c r="M16" s="46"/>
      <c r="N16" s="48"/>
      <c r="O16" s="49"/>
      <c r="P16" s="46"/>
      <c r="Q16" s="46"/>
      <c r="R16" s="46"/>
      <c r="S16" s="47"/>
      <c r="T16" s="45"/>
      <c r="U16" s="46"/>
      <c r="V16" s="46"/>
      <c r="W16" s="46"/>
      <c r="X16" s="48"/>
      <c r="Y16" s="45"/>
      <c r="Z16" s="46"/>
      <c r="AA16" s="149"/>
      <c r="AB16" s="50">
        <f t="shared" si="0"/>
        <v>0</v>
      </c>
      <c r="AC16" s="46">
        <v>875</v>
      </c>
      <c r="AD16" s="48">
        <f t="shared" si="1"/>
        <v>0</v>
      </c>
    </row>
    <row r="17" spans="1:30" s="35" customFormat="1" ht="25.5" customHeight="1">
      <c r="A17" s="168" t="s">
        <v>15</v>
      </c>
      <c r="B17" s="165" t="s">
        <v>570</v>
      </c>
      <c r="C17" s="27" t="s">
        <v>634</v>
      </c>
      <c r="D17" s="28"/>
      <c r="E17" s="29"/>
      <c r="F17" s="30"/>
      <c r="G17" s="30"/>
      <c r="H17" s="30"/>
      <c r="I17" s="31"/>
      <c r="J17" s="29"/>
      <c r="K17" s="30"/>
      <c r="L17" s="30"/>
      <c r="M17" s="30"/>
      <c r="N17" s="32"/>
      <c r="O17" s="33"/>
      <c r="P17" s="30"/>
      <c r="Q17" s="30"/>
      <c r="R17" s="30"/>
      <c r="S17" s="31"/>
      <c r="T17" s="29"/>
      <c r="U17" s="30"/>
      <c r="V17" s="30"/>
      <c r="W17" s="30"/>
      <c r="X17" s="32"/>
      <c r="Y17" s="29"/>
      <c r="Z17" s="30"/>
      <c r="AA17" s="148"/>
      <c r="AB17" s="34">
        <f t="shared" si="0"/>
        <v>0</v>
      </c>
      <c r="AC17" s="30">
        <v>417</v>
      </c>
      <c r="AD17" s="32">
        <f>AB17*AC17</f>
        <v>0</v>
      </c>
    </row>
    <row r="18" spans="1:30" s="35" customFormat="1" ht="25.5" customHeight="1">
      <c r="A18" s="169"/>
      <c r="B18" s="166"/>
      <c r="C18" s="58" t="s">
        <v>635</v>
      </c>
      <c r="D18" s="37"/>
      <c r="E18" s="38"/>
      <c r="F18" s="39"/>
      <c r="G18" s="39"/>
      <c r="H18" s="39"/>
      <c r="I18" s="40"/>
      <c r="J18" s="38"/>
      <c r="K18" s="39"/>
      <c r="L18" s="39"/>
      <c r="M18" s="39"/>
      <c r="N18" s="41"/>
      <c r="O18" s="42"/>
      <c r="P18" s="39"/>
      <c r="Q18" s="39"/>
      <c r="R18" s="39"/>
      <c r="S18" s="40"/>
      <c r="T18" s="38"/>
      <c r="U18" s="39"/>
      <c r="V18" s="39"/>
      <c r="W18" s="39"/>
      <c r="X18" s="41"/>
      <c r="Y18" s="38"/>
      <c r="Z18" s="39"/>
      <c r="AA18" s="153"/>
      <c r="AB18" s="43">
        <f t="shared" si="0"/>
        <v>0</v>
      </c>
      <c r="AC18" s="39">
        <v>417</v>
      </c>
      <c r="AD18" s="41">
        <f>AB18*AC18</f>
        <v>0</v>
      </c>
    </row>
    <row r="19" spans="1:30" s="35" customFormat="1" ht="25.5" customHeight="1" thickBot="1">
      <c r="A19" s="169"/>
      <c r="B19" s="167"/>
      <c r="C19" s="44" t="s">
        <v>636</v>
      </c>
      <c r="D19" s="59"/>
      <c r="E19" s="45"/>
      <c r="F19" s="46"/>
      <c r="G19" s="46"/>
      <c r="H19" s="46"/>
      <c r="I19" s="47"/>
      <c r="J19" s="45"/>
      <c r="K19" s="46"/>
      <c r="L19" s="46"/>
      <c r="M19" s="46"/>
      <c r="N19" s="48"/>
      <c r="O19" s="49"/>
      <c r="P19" s="46"/>
      <c r="Q19" s="46"/>
      <c r="R19" s="46"/>
      <c r="S19" s="47"/>
      <c r="T19" s="45"/>
      <c r="U19" s="46"/>
      <c r="V19" s="46"/>
      <c r="W19" s="46"/>
      <c r="X19" s="48"/>
      <c r="Y19" s="45"/>
      <c r="Z19" s="46"/>
      <c r="AA19" s="149"/>
      <c r="AB19" s="50">
        <f t="shared" si="0"/>
        <v>0</v>
      </c>
      <c r="AC19" s="46">
        <v>417</v>
      </c>
      <c r="AD19" s="48">
        <f>AB19*AC19</f>
        <v>0</v>
      </c>
    </row>
    <row r="20" spans="1:30" s="35" customFormat="1" ht="25.5" customHeight="1">
      <c r="A20" s="169"/>
      <c r="B20" s="165" t="s">
        <v>34</v>
      </c>
      <c r="C20" s="27" t="s">
        <v>576</v>
      </c>
      <c r="D20" s="28" t="e">
        <f>D16+100</f>
        <v>#VALUE!</v>
      </c>
      <c r="E20" s="29"/>
      <c r="F20" s="30"/>
      <c r="G20" s="30"/>
      <c r="H20" s="30"/>
      <c r="I20" s="31"/>
      <c r="J20" s="29"/>
      <c r="K20" s="30"/>
      <c r="L20" s="30"/>
      <c r="M20" s="30"/>
      <c r="N20" s="32"/>
      <c r="O20" s="33"/>
      <c r="P20" s="30"/>
      <c r="Q20" s="30"/>
      <c r="R20" s="30"/>
      <c r="S20" s="31"/>
      <c r="T20" s="29"/>
      <c r="U20" s="30"/>
      <c r="V20" s="30"/>
      <c r="W20" s="30"/>
      <c r="X20" s="32"/>
      <c r="Y20" s="29"/>
      <c r="Z20" s="30"/>
      <c r="AA20" s="148"/>
      <c r="AB20" s="34">
        <f t="shared" si="0"/>
        <v>0</v>
      </c>
      <c r="AC20" s="30">
        <v>208</v>
      </c>
      <c r="AD20" s="32">
        <f t="shared" si="1"/>
        <v>0</v>
      </c>
    </row>
    <row r="21" spans="1:30" s="35" customFormat="1" ht="25.5" customHeight="1">
      <c r="A21" s="169"/>
      <c r="B21" s="166"/>
      <c r="C21" s="58" t="s">
        <v>577</v>
      </c>
      <c r="D21" s="37" t="e">
        <f>D20+100</f>
        <v>#VALUE!</v>
      </c>
      <c r="E21" s="38"/>
      <c r="F21" s="39"/>
      <c r="G21" s="39"/>
      <c r="H21" s="39"/>
      <c r="I21" s="40"/>
      <c r="J21" s="38"/>
      <c r="K21" s="39"/>
      <c r="L21" s="39"/>
      <c r="M21" s="39"/>
      <c r="N21" s="41"/>
      <c r="O21" s="42"/>
      <c r="P21" s="39"/>
      <c r="Q21" s="39"/>
      <c r="R21" s="39"/>
      <c r="S21" s="40"/>
      <c r="T21" s="38"/>
      <c r="U21" s="39"/>
      <c r="V21" s="39"/>
      <c r="W21" s="39"/>
      <c r="X21" s="41"/>
      <c r="Y21" s="38"/>
      <c r="Z21" s="39"/>
      <c r="AA21" s="153"/>
      <c r="AB21" s="43">
        <f t="shared" si="0"/>
        <v>0</v>
      </c>
      <c r="AC21" s="39">
        <v>212</v>
      </c>
      <c r="AD21" s="41">
        <f t="shared" si="1"/>
        <v>0</v>
      </c>
    </row>
    <row r="22" spans="1:30" s="35" customFormat="1" ht="25.5" customHeight="1">
      <c r="A22" s="169"/>
      <c r="B22" s="166"/>
      <c r="C22" s="58" t="s">
        <v>580</v>
      </c>
      <c r="D22" s="37" t="e">
        <f>D21+100</f>
        <v>#VALUE!</v>
      </c>
      <c r="E22" s="38"/>
      <c r="F22" s="39"/>
      <c r="G22" s="39"/>
      <c r="H22" s="39"/>
      <c r="I22" s="40"/>
      <c r="J22" s="38"/>
      <c r="K22" s="39"/>
      <c r="L22" s="39"/>
      <c r="M22" s="39"/>
      <c r="N22" s="41"/>
      <c r="O22" s="42"/>
      <c r="P22" s="39"/>
      <c r="Q22" s="39"/>
      <c r="R22" s="39"/>
      <c r="S22" s="40"/>
      <c r="T22" s="38"/>
      <c r="U22" s="39"/>
      <c r="V22" s="39"/>
      <c r="W22" s="39"/>
      <c r="X22" s="41"/>
      <c r="Y22" s="38"/>
      <c r="Z22" s="39"/>
      <c r="AA22" s="153"/>
      <c r="AB22" s="43">
        <f t="shared" si="0"/>
        <v>0</v>
      </c>
      <c r="AC22" s="39">
        <v>208</v>
      </c>
      <c r="AD22" s="41">
        <f t="shared" si="1"/>
        <v>0</v>
      </c>
    </row>
    <row r="23" spans="1:30" s="35" customFormat="1" ht="25.5" customHeight="1">
      <c r="A23" s="169"/>
      <c r="B23" s="166"/>
      <c r="C23" s="58" t="s">
        <v>581</v>
      </c>
      <c r="D23" s="37" t="e">
        <f>D22+100</f>
        <v>#VALUE!</v>
      </c>
      <c r="E23" s="38"/>
      <c r="F23" s="39"/>
      <c r="G23" s="39"/>
      <c r="H23" s="39"/>
      <c r="I23" s="40"/>
      <c r="J23" s="38"/>
      <c r="K23" s="39"/>
      <c r="L23" s="39"/>
      <c r="M23" s="39"/>
      <c r="N23" s="41"/>
      <c r="O23" s="42"/>
      <c r="P23" s="39"/>
      <c r="Q23" s="39"/>
      <c r="R23" s="39"/>
      <c r="S23" s="40"/>
      <c r="T23" s="38"/>
      <c r="U23" s="39"/>
      <c r="V23" s="39"/>
      <c r="W23" s="39"/>
      <c r="X23" s="41"/>
      <c r="Y23" s="38"/>
      <c r="Z23" s="39"/>
      <c r="AA23" s="153"/>
      <c r="AB23" s="43">
        <f t="shared" si="0"/>
        <v>0</v>
      </c>
      <c r="AC23" s="39">
        <v>212</v>
      </c>
      <c r="AD23" s="41">
        <f t="shared" si="1"/>
        <v>0</v>
      </c>
    </row>
    <row r="24" spans="1:30" s="35" customFormat="1" ht="25.5" customHeight="1">
      <c r="A24" s="169"/>
      <c r="B24" s="166"/>
      <c r="C24" s="58" t="s">
        <v>578</v>
      </c>
      <c r="D24" s="126" t="e">
        <f>D23+100</f>
        <v>#VALUE!</v>
      </c>
      <c r="E24" s="38"/>
      <c r="F24" s="39"/>
      <c r="G24" s="39"/>
      <c r="H24" s="39"/>
      <c r="I24" s="40"/>
      <c r="J24" s="38"/>
      <c r="K24" s="39"/>
      <c r="L24" s="39"/>
      <c r="M24" s="39"/>
      <c r="N24" s="41"/>
      <c r="O24" s="42"/>
      <c r="P24" s="39"/>
      <c r="Q24" s="39"/>
      <c r="R24" s="39"/>
      <c r="S24" s="40"/>
      <c r="T24" s="38"/>
      <c r="U24" s="39"/>
      <c r="V24" s="39"/>
      <c r="W24" s="39"/>
      <c r="X24" s="41"/>
      <c r="Y24" s="38"/>
      <c r="Z24" s="39"/>
      <c r="AA24" s="153"/>
      <c r="AB24" s="43">
        <f t="shared" si="0"/>
        <v>0</v>
      </c>
      <c r="AC24" s="39">
        <v>208</v>
      </c>
      <c r="AD24" s="41">
        <f t="shared" si="1"/>
        <v>0</v>
      </c>
    </row>
    <row r="25" spans="1:30" s="35" customFormat="1" ht="25.5" customHeight="1" thickBot="1">
      <c r="A25" s="169"/>
      <c r="B25" s="194"/>
      <c r="C25" s="84" t="s">
        <v>579</v>
      </c>
      <c r="D25" s="91" t="e">
        <f>+#REF!</f>
        <v>#REF!</v>
      </c>
      <c r="E25" s="85"/>
      <c r="F25" s="86"/>
      <c r="G25" s="86"/>
      <c r="H25" s="86"/>
      <c r="I25" s="87"/>
      <c r="J25" s="85"/>
      <c r="K25" s="86"/>
      <c r="L25" s="86"/>
      <c r="M25" s="86"/>
      <c r="N25" s="88"/>
      <c r="O25" s="89"/>
      <c r="P25" s="86"/>
      <c r="Q25" s="86"/>
      <c r="R25" s="86"/>
      <c r="S25" s="87"/>
      <c r="T25" s="85"/>
      <c r="U25" s="86"/>
      <c r="V25" s="86"/>
      <c r="W25" s="86"/>
      <c r="X25" s="88"/>
      <c r="Y25" s="85"/>
      <c r="Z25" s="86"/>
      <c r="AA25" s="151"/>
      <c r="AB25" s="90">
        <f t="shared" si="0"/>
        <v>0</v>
      </c>
      <c r="AC25" s="86">
        <v>212</v>
      </c>
      <c r="AD25" s="88">
        <f t="shared" si="1"/>
        <v>0</v>
      </c>
    </row>
    <row r="26" spans="1:30" s="35" customFormat="1" ht="25.5" customHeight="1" thickTop="1">
      <c r="A26" s="169"/>
      <c r="B26" s="166" t="s">
        <v>35</v>
      </c>
      <c r="C26" s="36" t="s">
        <v>576</v>
      </c>
      <c r="D26" s="51" t="e">
        <f>+#REF!+200</f>
        <v>#REF!</v>
      </c>
      <c r="E26" s="52"/>
      <c r="F26" s="53"/>
      <c r="G26" s="53"/>
      <c r="H26" s="53"/>
      <c r="I26" s="54"/>
      <c r="J26" s="52"/>
      <c r="K26" s="53"/>
      <c r="L26" s="53"/>
      <c r="M26" s="53"/>
      <c r="N26" s="55"/>
      <c r="O26" s="56"/>
      <c r="P26" s="53"/>
      <c r="Q26" s="53"/>
      <c r="R26" s="53"/>
      <c r="S26" s="54"/>
      <c r="T26" s="52"/>
      <c r="U26" s="53"/>
      <c r="V26" s="53"/>
      <c r="W26" s="53"/>
      <c r="X26" s="55"/>
      <c r="Y26" s="52"/>
      <c r="Z26" s="53"/>
      <c r="AA26" s="152"/>
      <c r="AB26" s="57">
        <f t="shared" si="0"/>
        <v>0</v>
      </c>
      <c r="AC26" s="53">
        <v>208</v>
      </c>
      <c r="AD26" s="55">
        <f t="shared" si="1"/>
        <v>0</v>
      </c>
    </row>
    <row r="27" spans="1:30" s="35" customFormat="1" ht="25.5" customHeight="1">
      <c r="A27" s="169"/>
      <c r="B27" s="166"/>
      <c r="C27" s="58" t="s">
        <v>577</v>
      </c>
      <c r="D27" s="37" t="e">
        <f>D26+100</f>
        <v>#REF!</v>
      </c>
      <c r="E27" s="38"/>
      <c r="F27" s="39"/>
      <c r="G27" s="39"/>
      <c r="H27" s="39"/>
      <c r="I27" s="40"/>
      <c r="J27" s="38"/>
      <c r="K27" s="39"/>
      <c r="L27" s="39"/>
      <c r="M27" s="39"/>
      <c r="N27" s="41"/>
      <c r="O27" s="42"/>
      <c r="P27" s="39"/>
      <c r="Q27" s="39"/>
      <c r="R27" s="39"/>
      <c r="S27" s="40"/>
      <c r="T27" s="38"/>
      <c r="U27" s="39"/>
      <c r="V27" s="39"/>
      <c r="W27" s="39"/>
      <c r="X27" s="41"/>
      <c r="Y27" s="38"/>
      <c r="Z27" s="39"/>
      <c r="AA27" s="153"/>
      <c r="AB27" s="43">
        <f t="shared" si="0"/>
        <v>0</v>
      </c>
      <c r="AC27" s="39">
        <v>212</v>
      </c>
      <c r="AD27" s="41">
        <f t="shared" si="1"/>
        <v>0</v>
      </c>
    </row>
    <row r="28" spans="1:30" s="35" customFormat="1" ht="25.5" customHeight="1">
      <c r="A28" s="169"/>
      <c r="B28" s="166"/>
      <c r="C28" s="58" t="s">
        <v>580</v>
      </c>
      <c r="D28" s="37" t="e">
        <f>+#REF!</f>
        <v>#REF!</v>
      </c>
      <c r="E28" s="38"/>
      <c r="F28" s="39"/>
      <c r="G28" s="39"/>
      <c r="H28" s="39"/>
      <c r="I28" s="40"/>
      <c r="J28" s="38"/>
      <c r="K28" s="39"/>
      <c r="L28" s="39"/>
      <c r="M28" s="39"/>
      <c r="N28" s="41"/>
      <c r="O28" s="42"/>
      <c r="P28" s="39"/>
      <c r="Q28" s="39"/>
      <c r="R28" s="39"/>
      <c r="S28" s="40"/>
      <c r="T28" s="38"/>
      <c r="U28" s="39"/>
      <c r="V28" s="39"/>
      <c r="W28" s="39"/>
      <c r="X28" s="41"/>
      <c r="Y28" s="38"/>
      <c r="Z28" s="39"/>
      <c r="AA28" s="153"/>
      <c r="AB28" s="43">
        <f t="shared" si="0"/>
        <v>0</v>
      </c>
      <c r="AC28" s="39">
        <v>208</v>
      </c>
      <c r="AD28" s="41">
        <f>AB28*AC28</f>
        <v>0</v>
      </c>
    </row>
    <row r="29" spans="1:30" s="35" customFormat="1" ht="25.5" customHeight="1">
      <c r="A29" s="169"/>
      <c r="B29" s="166"/>
      <c r="C29" s="58" t="s">
        <v>581</v>
      </c>
      <c r="D29" s="37" t="e">
        <f>+#REF!+200</f>
        <v>#REF!</v>
      </c>
      <c r="E29" s="38"/>
      <c r="F29" s="39"/>
      <c r="G29" s="39"/>
      <c r="H29" s="39"/>
      <c r="I29" s="40"/>
      <c r="J29" s="38"/>
      <c r="K29" s="39"/>
      <c r="L29" s="39"/>
      <c r="M29" s="39"/>
      <c r="N29" s="41"/>
      <c r="O29" s="42"/>
      <c r="P29" s="39"/>
      <c r="Q29" s="39"/>
      <c r="R29" s="39"/>
      <c r="S29" s="40"/>
      <c r="T29" s="38"/>
      <c r="U29" s="39"/>
      <c r="V29" s="39"/>
      <c r="W29" s="39"/>
      <c r="X29" s="41"/>
      <c r="Y29" s="38"/>
      <c r="Z29" s="39"/>
      <c r="AA29" s="153"/>
      <c r="AB29" s="43">
        <f t="shared" si="0"/>
        <v>0</v>
      </c>
      <c r="AC29" s="39">
        <v>212</v>
      </c>
      <c r="AD29" s="41">
        <f>AB29*AC29</f>
        <v>0</v>
      </c>
    </row>
    <row r="30" spans="1:30" s="35" customFormat="1" ht="25.5" customHeight="1">
      <c r="A30" s="169"/>
      <c r="B30" s="166"/>
      <c r="C30" s="58" t="s">
        <v>578</v>
      </c>
      <c r="D30" s="37" t="e">
        <f>D29+100</f>
        <v>#REF!</v>
      </c>
      <c r="E30" s="38"/>
      <c r="F30" s="39"/>
      <c r="G30" s="39"/>
      <c r="H30" s="39"/>
      <c r="I30" s="40"/>
      <c r="J30" s="38"/>
      <c r="K30" s="39"/>
      <c r="L30" s="39"/>
      <c r="M30" s="39"/>
      <c r="N30" s="41"/>
      <c r="O30" s="42"/>
      <c r="P30" s="39"/>
      <c r="Q30" s="39"/>
      <c r="R30" s="39"/>
      <c r="S30" s="40"/>
      <c r="T30" s="38"/>
      <c r="U30" s="39"/>
      <c r="V30" s="39"/>
      <c r="W30" s="39"/>
      <c r="X30" s="41"/>
      <c r="Y30" s="38"/>
      <c r="Z30" s="39"/>
      <c r="AA30" s="153"/>
      <c r="AB30" s="43">
        <f t="shared" si="0"/>
        <v>0</v>
      </c>
      <c r="AC30" s="39">
        <v>208</v>
      </c>
      <c r="AD30" s="41">
        <f>AB30*AC30</f>
        <v>0</v>
      </c>
    </row>
    <row r="31" spans="1:30" s="35" customFormat="1" ht="25.5" customHeight="1" thickBot="1">
      <c r="A31" s="170"/>
      <c r="B31" s="167"/>
      <c r="C31" s="44" t="s">
        <v>579</v>
      </c>
      <c r="D31" s="59" t="e">
        <f>+#REF!+101</f>
        <v>#REF!</v>
      </c>
      <c r="E31" s="45"/>
      <c r="F31" s="46"/>
      <c r="G31" s="46"/>
      <c r="H31" s="46"/>
      <c r="I31" s="47"/>
      <c r="J31" s="45"/>
      <c r="K31" s="46"/>
      <c r="L31" s="46"/>
      <c r="M31" s="46"/>
      <c r="N31" s="48"/>
      <c r="O31" s="49"/>
      <c r="P31" s="46"/>
      <c r="Q31" s="46"/>
      <c r="R31" s="46"/>
      <c r="S31" s="47"/>
      <c r="T31" s="45"/>
      <c r="U31" s="46"/>
      <c r="V31" s="46"/>
      <c r="W31" s="46"/>
      <c r="X31" s="48"/>
      <c r="Y31" s="45"/>
      <c r="Z31" s="46"/>
      <c r="AA31" s="149"/>
      <c r="AB31" s="50">
        <f t="shared" si="0"/>
        <v>0</v>
      </c>
      <c r="AC31" s="46">
        <v>212</v>
      </c>
      <c r="AD31" s="48">
        <f t="shared" si="1"/>
        <v>0</v>
      </c>
    </row>
    <row r="32" spans="1:30" s="35" customFormat="1" ht="25.5" customHeight="1" thickBot="1">
      <c r="A32" s="169" t="s">
        <v>573</v>
      </c>
      <c r="B32" s="139" t="s">
        <v>570</v>
      </c>
      <c r="C32" s="92" t="s">
        <v>582</v>
      </c>
      <c r="D32" s="93" t="e">
        <f>+D31+100</f>
        <v>#REF!</v>
      </c>
      <c r="E32" s="94"/>
      <c r="F32" s="95"/>
      <c r="G32" s="95"/>
      <c r="H32" s="95"/>
      <c r="I32" s="96"/>
      <c r="J32" s="94"/>
      <c r="K32" s="95"/>
      <c r="L32" s="95"/>
      <c r="M32" s="95"/>
      <c r="N32" s="97"/>
      <c r="O32" s="98"/>
      <c r="P32" s="95"/>
      <c r="Q32" s="95"/>
      <c r="R32" s="95"/>
      <c r="S32" s="96"/>
      <c r="T32" s="94"/>
      <c r="U32" s="95"/>
      <c r="V32" s="95"/>
      <c r="W32" s="95"/>
      <c r="X32" s="97"/>
      <c r="Y32" s="94"/>
      <c r="Z32" s="95"/>
      <c r="AA32" s="154"/>
      <c r="AB32" s="99">
        <f t="shared" si="0"/>
        <v>0</v>
      </c>
      <c r="AC32" s="95">
        <v>267</v>
      </c>
      <c r="AD32" s="97">
        <f t="shared" si="1"/>
        <v>0</v>
      </c>
    </row>
    <row r="33" spans="1:30" s="35" customFormat="1" ht="25.5" customHeight="1" thickBot="1" thickTop="1">
      <c r="A33" s="169"/>
      <c r="B33" s="120" t="s">
        <v>34</v>
      </c>
      <c r="C33" s="138" t="s">
        <v>582</v>
      </c>
      <c r="D33" s="103" t="e">
        <f>+D32+100</f>
        <v>#REF!</v>
      </c>
      <c r="E33" s="104"/>
      <c r="F33" s="105"/>
      <c r="G33" s="105"/>
      <c r="H33" s="105"/>
      <c r="I33" s="106"/>
      <c r="J33" s="104"/>
      <c r="K33" s="105"/>
      <c r="L33" s="105"/>
      <c r="M33" s="105"/>
      <c r="N33" s="107"/>
      <c r="O33" s="108"/>
      <c r="P33" s="105"/>
      <c r="Q33" s="105"/>
      <c r="R33" s="105"/>
      <c r="S33" s="106"/>
      <c r="T33" s="104"/>
      <c r="U33" s="105"/>
      <c r="V33" s="105"/>
      <c r="W33" s="105"/>
      <c r="X33" s="107"/>
      <c r="Y33" s="104"/>
      <c r="Z33" s="105"/>
      <c r="AA33" s="155"/>
      <c r="AB33" s="109">
        <f t="shared" si="0"/>
        <v>0</v>
      </c>
      <c r="AC33" s="105">
        <v>267</v>
      </c>
      <c r="AD33" s="107">
        <f t="shared" si="1"/>
        <v>0</v>
      </c>
    </row>
    <row r="34" spans="1:30" s="35" customFormat="1" ht="25.5" customHeight="1">
      <c r="A34" s="168" t="s">
        <v>575</v>
      </c>
      <c r="B34" s="165" t="s">
        <v>570</v>
      </c>
      <c r="C34" s="27" t="s">
        <v>583</v>
      </c>
      <c r="D34" s="28" t="e">
        <f>+D33+100</f>
        <v>#REF!</v>
      </c>
      <c r="E34" s="29"/>
      <c r="F34" s="30"/>
      <c r="G34" s="30"/>
      <c r="H34" s="30"/>
      <c r="I34" s="31"/>
      <c r="J34" s="29"/>
      <c r="K34" s="30"/>
      <c r="L34" s="30"/>
      <c r="M34" s="30"/>
      <c r="N34" s="32"/>
      <c r="O34" s="33"/>
      <c r="P34" s="30"/>
      <c r="Q34" s="30"/>
      <c r="R34" s="30"/>
      <c r="S34" s="31"/>
      <c r="T34" s="29"/>
      <c r="U34" s="30"/>
      <c r="V34" s="30"/>
      <c r="W34" s="30"/>
      <c r="X34" s="32"/>
      <c r="Y34" s="29"/>
      <c r="Z34" s="30"/>
      <c r="AA34" s="148"/>
      <c r="AB34" s="34">
        <f t="shared" si="0"/>
        <v>0</v>
      </c>
      <c r="AC34" s="30">
        <v>202</v>
      </c>
      <c r="AD34" s="32">
        <f t="shared" si="1"/>
        <v>0</v>
      </c>
    </row>
    <row r="35" spans="1:30" s="35" customFormat="1" ht="25.5" customHeight="1" thickBot="1">
      <c r="A35" s="169"/>
      <c r="B35" s="194"/>
      <c r="C35" s="84" t="s">
        <v>582</v>
      </c>
      <c r="D35" s="91" t="e">
        <f>+D34+100</f>
        <v>#REF!</v>
      </c>
      <c r="E35" s="85"/>
      <c r="F35" s="86"/>
      <c r="G35" s="86"/>
      <c r="H35" s="86"/>
      <c r="I35" s="87"/>
      <c r="J35" s="85"/>
      <c r="K35" s="86"/>
      <c r="L35" s="86"/>
      <c r="M35" s="86"/>
      <c r="N35" s="88"/>
      <c r="O35" s="89"/>
      <c r="P35" s="86"/>
      <c r="Q35" s="86"/>
      <c r="R35" s="86"/>
      <c r="S35" s="87"/>
      <c r="T35" s="85"/>
      <c r="U35" s="86"/>
      <c r="V35" s="86"/>
      <c r="W35" s="86"/>
      <c r="X35" s="88"/>
      <c r="Y35" s="85"/>
      <c r="Z35" s="86"/>
      <c r="AA35" s="151"/>
      <c r="AB35" s="90">
        <f t="shared" si="0"/>
        <v>0</v>
      </c>
      <c r="AC35" s="86">
        <v>202</v>
      </c>
      <c r="AD35" s="88">
        <f t="shared" si="1"/>
        <v>0</v>
      </c>
    </row>
    <row r="36" spans="1:30" s="35" customFormat="1" ht="25.5" customHeight="1" thickTop="1">
      <c r="A36" s="169"/>
      <c r="B36" s="166" t="s">
        <v>574</v>
      </c>
      <c r="C36" s="36" t="s">
        <v>583</v>
      </c>
      <c r="D36" s="51" t="e">
        <f>+#REF!+101</f>
        <v>#REF!</v>
      </c>
      <c r="E36" s="52"/>
      <c r="F36" s="53"/>
      <c r="G36" s="53"/>
      <c r="H36" s="53"/>
      <c r="I36" s="54"/>
      <c r="J36" s="52"/>
      <c r="K36" s="53"/>
      <c r="L36" s="53"/>
      <c r="M36" s="53"/>
      <c r="N36" s="55"/>
      <c r="O36" s="56"/>
      <c r="P36" s="53"/>
      <c r="Q36" s="53"/>
      <c r="R36" s="53"/>
      <c r="S36" s="54"/>
      <c r="T36" s="52"/>
      <c r="U36" s="53"/>
      <c r="V36" s="53"/>
      <c r="W36" s="53"/>
      <c r="X36" s="55"/>
      <c r="Y36" s="52"/>
      <c r="Z36" s="53"/>
      <c r="AA36" s="152"/>
      <c r="AB36" s="57">
        <f t="shared" si="0"/>
        <v>0</v>
      </c>
      <c r="AC36" s="53">
        <v>202</v>
      </c>
      <c r="AD36" s="55">
        <f>AB36*AC36</f>
        <v>0</v>
      </c>
    </row>
    <row r="37" spans="1:30" s="35" customFormat="1" ht="25.5" customHeight="1" thickBot="1">
      <c r="A37" s="170"/>
      <c r="B37" s="167"/>
      <c r="C37" s="44" t="s">
        <v>582</v>
      </c>
      <c r="D37" s="59" t="e">
        <f>+D36+100</f>
        <v>#REF!</v>
      </c>
      <c r="E37" s="45"/>
      <c r="F37" s="46"/>
      <c r="G37" s="46"/>
      <c r="H37" s="46"/>
      <c r="I37" s="47"/>
      <c r="J37" s="45"/>
      <c r="K37" s="46"/>
      <c r="L37" s="46"/>
      <c r="M37" s="46"/>
      <c r="N37" s="48"/>
      <c r="O37" s="49"/>
      <c r="P37" s="46"/>
      <c r="Q37" s="46"/>
      <c r="R37" s="46"/>
      <c r="S37" s="47"/>
      <c r="T37" s="45"/>
      <c r="U37" s="46"/>
      <c r="V37" s="46"/>
      <c r="W37" s="46"/>
      <c r="X37" s="48"/>
      <c r="Y37" s="45"/>
      <c r="Z37" s="46"/>
      <c r="AA37" s="149"/>
      <c r="AB37" s="50">
        <f t="shared" si="0"/>
        <v>0</v>
      </c>
      <c r="AC37" s="46">
        <v>202</v>
      </c>
      <c r="AD37" s="48">
        <f>AB37*AC37</f>
        <v>0</v>
      </c>
    </row>
    <row r="38" spans="1:30" s="35" customFormat="1" ht="25.5" customHeight="1">
      <c r="A38" s="168" t="s">
        <v>641</v>
      </c>
      <c r="B38" s="165" t="s">
        <v>570</v>
      </c>
      <c r="C38" s="27" t="s">
        <v>642</v>
      </c>
      <c r="D38" s="28" t="e">
        <f>+#REF!+101</f>
        <v>#REF!</v>
      </c>
      <c r="E38" s="29"/>
      <c r="F38" s="30"/>
      <c r="G38" s="30"/>
      <c r="H38" s="30"/>
      <c r="I38" s="31"/>
      <c r="J38" s="29"/>
      <c r="K38" s="30"/>
      <c r="L38" s="30"/>
      <c r="M38" s="30"/>
      <c r="N38" s="32"/>
      <c r="O38" s="33"/>
      <c r="P38" s="30"/>
      <c r="Q38" s="30"/>
      <c r="R38" s="30"/>
      <c r="S38" s="31"/>
      <c r="T38" s="29"/>
      <c r="U38" s="30"/>
      <c r="V38" s="30"/>
      <c r="W38" s="30"/>
      <c r="X38" s="32"/>
      <c r="Y38" s="29"/>
      <c r="Z38" s="30"/>
      <c r="AA38" s="148"/>
      <c r="AB38" s="34">
        <f aca="true" t="shared" si="2" ref="AB38:AB50">SUM(E38:AA38)</f>
        <v>0</v>
      </c>
      <c r="AC38" s="30">
        <v>874</v>
      </c>
      <c r="AD38" s="32">
        <f>AB38*AC38</f>
        <v>0</v>
      </c>
    </row>
    <row r="39" spans="1:30" s="35" customFormat="1" ht="25.5" customHeight="1">
      <c r="A39" s="169"/>
      <c r="B39" s="166"/>
      <c r="C39" s="58" t="s">
        <v>643</v>
      </c>
      <c r="D39" s="37" t="e">
        <f>+D38+100</f>
        <v>#REF!</v>
      </c>
      <c r="E39" s="38"/>
      <c r="F39" s="39"/>
      <c r="G39" s="39"/>
      <c r="H39" s="39"/>
      <c r="I39" s="40"/>
      <c r="J39" s="38"/>
      <c r="K39" s="39"/>
      <c r="L39" s="39"/>
      <c r="M39" s="39"/>
      <c r="N39" s="41"/>
      <c r="O39" s="42"/>
      <c r="P39" s="39"/>
      <c r="Q39" s="39"/>
      <c r="R39" s="39"/>
      <c r="S39" s="40"/>
      <c r="T39" s="38"/>
      <c r="U39" s="39"/>
      <c r="V39" s="39"/>
      <c r="W39" s="39"/>
      <c r="X39" s="41"/>
      <c r="Y39" s="38"/>
      <c r="Z39" s="39"/>
      <c r="AA39" s="153"/>
      <c r="AB39" s="43">
        <f t="shared" si="2"/>
        <v>0</v>
      </c>
      <c r="AC39" s="39">
        <v>891</v>
      </c>
      <c r="AD39" s="41">
        <f t="shared" si="1"/>
        <v>0</v>
      </c>
    </row>
    <row r="40" spans="1:30" s="35" customFormat="1" ht="25.5" customHeight="1" thickBot="1">
      <c r="A40" s="170"/>
      <c r="B40" s="167"/>
      <c r="C40" s="44" t="s">
        <v>644</v>
      </c>
      <c r="D40" s="157" t="e">
        <f>+D39+100</f>
        <v>#REF!</v>
      </c>
      <c r="E40" s="45"/>
      <c r="F40" s="46"/>
      <c r="G40" s="46"/>
      <c r="H40" s="46"/>
      <c r="I40" s="47"/>
      <c r="J40" s="45"/>
      <c r="K40" s="46"/>
      <c r="L40" s="46"/>
      <c r="M40" s="46"/>
      <c r="N40" s="48"/>
      <c r="O40" s="49"/>
      <c r="P40" s="46"/>
      <c r="Q40" s="46"/>
      <c r="R40" s="46"/>
      <c r="S40" s="47"/>
      <c r="T40" s="45"/>
      <c r="U40" s="46"/>
      <c r="V40" s="46"/>
      <c r="W40" s="46"/>
      <c r="X40" s="48"/>
      <c r="Y40" s="45"/>
      <c r="Z40" s="46"/>
      <c r="AA40" s="149"/>
      <c r="AB40" s="50">
        <f t="shared" si="2"/>
        <v>0</v>
      </c>
      <c r="AC40" s="46">
        <v>855</v>
      </c>
      <c r="AD40" s="48">
        <f t="shared" si="1"/>
        <v>0</v>
      </c>
    </row>
    <row r="41" spans="1:30" s="35" customFormat="1" ht="25.5" customHeight="1">
      <c r="A41" s="168" t="s">
        <v>645</v>
      </c>
      <c r="B41" s="165" t="s">
        <v>36</v>
      </c>
      <c r="C41" s="27" t="s">
        <v>642</v>
      </c>
      <c r="D41" s="28" t="e">
        <f>+#REF!+101</f>
        <v>#REF!</v>
      </c>
      <c r="E41" s="29"/>
      <c r="F41" s="30"/>
      <c r="G41" s="30"/>
      <c r="H41" s="30"/>
      <c r="I41" s="31"/>
      <c r="J41" s="29"/>
      <c r="K41" s="30"/>
      <c r="L41" s="30"/>
      <c r="M41" s="30"/>
      <c r="N41" s="32"/>
      <c r="O41" s="33"/>
      <c r="P41" s="30"/>
      <c r="Q41" s="30"/>
      <c r="R41" s="30"/>
      <c r="S41" s="31"/>
      <c r="T41" s="29"/>
      <c r="U41" s="30"/>
      <c r="V41" s="30"/>
      <c r="W41" s="30"/>
      <c r="X41" s="32"/>
      <c r="Y41" s="29"/>
      <c r="Z41" s="30"/>
      <c r="AA41" s="148"/>
      <c r="AB41" s="34">
        <f t="shared" si="2"/>
        <v>0</v>
      </c>
      <c r="AC41" s="30">
        <v>2362</v>
      </c>
      <c r="AD41" s="32">
        <f>AB41*AC41</f>
        <v>0</v>
      </c>
    </row>
    <row r="42" spans="1:30" s="35" customFormat="1" ht="25.5" customHeight="1">
      <c r="A42" s="169"/>
      <c r="B42" s="166"/>
      <c r="C42" s="58" t="s">
        <v>646</v>
      </c>
      <c r="D42" s="37" t="e">
        <f>+D41+100</f>
        <v>#REF!</v>
      </c>
      <c r="E42" s="38"/>
      <c r="F42" s="39"/>
      <c r="G42" s="39"/>
      <c r="H42" s="39"/>
      <c r="I42" s="40"/>
      <c r="J42" s="38"/>
      <c r="K42" s="39"/>
      <c r="L42" s="39"/>
      <c r="M42" s="39"/>
      <c r="N42" s="41"/>
      <c r="O42" s="42"/>
      <c r="P42" s="39"/>
      <c r="Q42" s="39"/>
      <c r="R42" s="39"/>
      <c r="S42" s="40"/>
      <c r="T42" s="38"/>
      <c r="U42" s="39"/>
      <c r="V42" s="39"/>
      <c r="W42" s="39"/>
      <c r="X42" s="41"/>
      <c r="Y42" s="38"/>
      <c r="Z42" s="39"/>
      <c r="AA42" s="153"/>
      <c r="AB42" s="43">
        <f t="shared" si="2"/>
        <v>0</v>
      </c>
      <c r="AC42" s="39">
        <v>1400</v>
      </c>
      <c r="AD42" s="41">
        <f>AB42*AC42</f>
        <v>0</v>
      </c>
    </row>
    <row r="43" spans="1:30" s="35" customFormat="1" ht="25.5" customHeight="1">
      <c r="A43" s="169"/>
      <c r="B43" s="166"/>
      <c r="C43" s="58" t="s">
        <v>647</v>
      </c>
      <c r="D43" s="126" t="e">
        <f>+D42+100</f>
        <v>#REF!</v>
      </c>
      <c r="E43" s="38"/>
      <c r="F43" s="39"/>
      <c r="G43" s="39"/>
      <c r="H43" s="39"/>
      <c r="I43" s="40"/>
      <c r="J43" s="38"/>
      <c r="K43" s="39"/>
      <c r="L43" s="39"/>
      <c r="M43" s="39"/>
      <c r="N43" s="41"/>
      <c r="O43" s="42"/>
      <c r="P43" s="39"/>
      <c r="Q43" s="39"/>
      <c r="R43" s="39"/>
      <c r="S43" s="40"/>
      <c r="T43" s="38"/>
      <c r="U43" s="39"/>
      <c r="V43" s="39"/>
      <c r="W43" s="39"/>
      <c r="X43" s="41"/>
      <c r="Y43" s="38"/>
      <c r="Z43" s="39"/>
      <c r="AA43" s="153"/>
      <c r="AB43" s="43">
        <f t="shared" si="2"/>
        <v>0</v>
      </c>
      <c r="AC43" s="39">
        <v>1751</v>
      </c>
      <c r="AD43" s="41">
        <f>AB43*AC43</f>
        <v>0</v>
      </c>
    </row>
    <row r="44" spans="1:30" s="35" customFormat="1" ht="25.5" customHeight="1" thickBot="1">
      <c r="A44" s="170"/>
      <c r="B44" s="167"/>
      <c r="C44" s="44" t="s">
        <v>644</v>
      </c>
      <c r="D44" s="59" t="e">
        <f>+#REF!+1</f>
        <v>#REF!</v>
      </c>
      <c r="E44" s="45"/>
      <c r="F44" s="46"/>
      <c r="G44" s="46"/>
      <c r="H44" s="46"/>
      <c r="I44" s="47"/>
      <c r="J44" s="45"/>
      <c r="K44" s="46"/>
      <c r="L44" s="46"/>
      <c r="M44" s="46"/>
      <c r="N44" s="48"/>
      <c r="O44" s="49"/>
      <c r="P44" s="46"/>
      <c r="Q44" s="46"/>
      <c r="R44" s="46"/>
      <c r="S44" s="47"/>
      <c r="T44" s="45"/>
      <c r="U44" s="46"/>
      <c r="V44" s="46"/>
      <c r="W44" s="46"/>
      <c r="X44" s="48"/>
      <c r="Y44" s="45"/>
      <c r="Z44" s="46"/>
      <c r="AA44" s="149"/>
      <c r="AB44" s="50">
        <f t="shared" si="2"/>
        <v>0</v>
      </c>
      <c r="AC44" s="46">
        <v>1545</v>
      </c>
      <c r="AD44" s="48">
        <f t="shared" si="1"/>
        <v>0</v>
      </c>
    </row>
    <row r="45" spans="1:30" s="35" customFormat="1" ht="25.5" customHeight="1">
      <c r="A45" s="168" t="s">
        <v>648</v>
      </c>
      <c r="B45" s="165" t="s">
        <v>570</v>
      </c>
      <c r="C45" s="27" t="s">
        <v>642</v>
      </c>
      <c r="D45" s="28" t="e">
        <f>+#REF!+1</f>
        <v>#REF!</v>
      </c>
      <c r="E45" s="29"/>
      <c r="F45" s="30"/>
      <c r="G45" s="30"/>
      <c r="H45" s="30"/>
      <c r="I45" s="31"/>
      <c r="J45" s="29"/>
      <c r="K45" s="30"/>
      <c r="L45" s="30"/>
      <c r="M45" s="30"/>
      <c r="N45" s="32"/>
      <c r="O45" s="33"/>
      <c r="P45" s="30"/>
      <c r="Q45" s="30"/>
      <c r="R45" s="30"/>
      <c r="S45" s="31"/>
      <c r="T45" s="29"/>
      <c r="U45" s="30"/>
      <c r="V45" s="30"/>
      <c r="W45" s="30"/>
      <c r="X45" s="32"/>
      <c r="Y45" s="29"/>
      <c r="Z45" s="30"/>
      <c r="AA45" s="148"/>
      <c r="AB45" s="34">
        <f t="shared" si="2"/>
        <v>0</v>
      </c>
      <c r="AC45" s="30">
        <v>1333</v>
      </c>
      <c r="AD45" s="32">
        <f>AB45*AC45</f>
        <v>0</v>
      </c>
    </row>
    <row r="46" spans="1:30" s="35" customFormat="1" ht="25.5" customHeight="1">
      <c r="A46" s="169"/>
      <c r="B46" s="166"/>
      <c r="C46" s="58" t="s">
        <v>643</v>
      </c>
      <c r="D46" s="37" t="e">
        <f>+#REF!+1</f>
        <v>#REF!</v>
      </c>
      <c r="E46" s="38"/>
      <c r="F46" s="39"/>
      <c r="G46" s="39"/>
      <c r="H46" s="39"/>
      <c r="I46" s="40"/>
      <c r="J46" s="38"/>
      <c r="K46" s="39"/>
      <c r="L46" s="39"/>
      <c r="M46" s="39"/>
      <c r="N46" s="41"/>
      <c r="O46" s="42"/>
      <c r="P46" s="39"/>
      <c r="Q46" s="39"/>
      <c r="R46" s="39"/>
      <c r="S46" s="40"/>
      <c r="T46" s="38"/>
      <c r="U46" s="39"/>
      <c r="V46" s="39"/>
      <c r="W46" s="39"/>
      <c r="X46" s="41"/>
      <c r="Y46" s="38"/>
      <c r="Z46" s="39"/>
      <c r="AA46" s="153"/>
      <c r="AB46" s="43">
        <f t="shared" si="2"/>
        <v>0</v>
      </c>
      <c r="AC46" s="39">
        <v>1228</v>
      </c>
      <c r="AD46" s="41">
        <f>AB46*AC46</f>
        <v>0</v>
      </c>
    </row>
    <row r="47" spans="1:30" s="35" customFormat="1" ht="25.5" customHeight="1" thickBot="1">
      <c r="A47" s="170"/>
      <c r="B47" s="167"/>
      <c r="C47" s="44" t="s">
        <v>644</v>
      </c>
      <c r="D47" s="59"/>
      <c r="E47" s="45"/>
      <c r="F47" s="46"/>
      <c r="G47" s="46"/>
      <c r="H47" s="46"/>
      <c r="I47" s="47"/>
      <c r="J47" s="45"/>
      <c r="K47" s="46"/>
      <c r="L47" s="46"/>
      <c r="M47" s="46"/>
      <c r="N47" s="48"/>
      <c r="O47" s="49"/>
      <c r="P47" s="46"/>
      <c r="Q47" s="46"/>
      <c r="R47" s="46"/>
      <c r="S47" s="47"/>
      <c r="T47" s="45"/>
      <c r="U47" s="46"/>
      <c r="V47" s="46"/>
      <c r="W47" s="46"/>
      <c r="X47" s="48"/>
      <c r="Y47" s="45"/>
      <c r="Z47" s="46"/>
      <c r="AA47" s="149"/>
      <c r="AB47" s="50">
        <f t="shared" si="2"/>
        <v>0</v>
      </c>
      <c r="AC47" s="46">
        <v>1177</v>
      </c>
      <c r="AD47" s="48">
        <f>AB47*AC47</f>
        <v>0</v>
      </c>
    </row>
    <row r="48" spans="1:30" s="35" customFormat="1" ht="25.5" customHeight="1">
      <c r="A48" s="168" t="s">
        <v>652</v>
      </c>
      <c r="B48" s="165" t="s">
        <v>36</v>
      </c>
      <c r="C48" s="160" t="s">
        <v>649</v>
      </c>
      <c r="D48" s="28" t="e">
        <f>+#REF!+1</f>
        <v>#REF!</v>
      </c>
      <c r="E48" s="29"/>
      <c r="F48" s="30"/>
      <c r="G48" s="30"/>
      <c r="H48" s="30"/>
      <c r="I48" s="31"/>
      <c r="J48" s="29"/>
      <c r="K48" s="30"/>
      <c r="L48" s="30"/>
      <c r="M48" s="30"/>
      <c r="N48" s="32"/>
      <c r="O48" s="33"/>
      <c r="P48" s="30"/>
      <c r="Q48" s="30"/>
      <c r="R48" s="30"/>
      <c r="S48" s="31"/>
      <c r="T48" s="29"/>
      <c r="U48" s="30"/>
      <c r="V48" s="30"/>
      <c r="W48" s="30"/>
      <c r="X48" s="32"/>
      <c r="Y48" s="29"/>
      <c r="Z48" s="30"/>
      <c r="AA48" s="148"/>
      <c r="AB48" s="34">
        <f t="shared" si="2"/>
        <v>0</v>
      </c>
      <c r="AC48" s="30">
        <v>4939</v>
      </c>
      <c r="AD48" s="32">
        <f t="shared" si="1"/>
        <v>0</v>
      </c>
    </row>
    <row r="49" spans="1:30" s="35" customFormat="1" ht="25.5" customHeight="1">
      <c r="A49" s="169"/>
      <c r="B49" s="166"/>
      <c r="C49" s="121" t="s">
        <v>650</v>
      </c>
      <c r="D49" s="37" t="e">
        <f>+#REF!+1</f>
        <v>#REF!</v>
      </c>
      <c r="E49" s="38"/>
      <c r="F49" s="39"/>
      <c r="G49" s="39"/>
      <c r="H49" s="39"/>
      <c r="I49" s="40"/>
      <c r="J49" s="38"/>
      <c r="K49" s="39"/>
      <c r="L49" s="39"/>
      <c r="M49" s="39"/>
      <c r="N49" s="41"/>
      <c r="O49" s="42"/>
      <c r="P49" s="39"/>
      <c r="Q49" s="39"/>
      <c r="R49" s="39"/>
      <c r="S49" s="40"/>
      <c r="T49" s="38"/>
      <c r="U49" s="39"/>
      <c r="V49" s="39"/>
      <c r="W49" s="39"/>
      <c r="X49" s="41"/>
      <c r="Y49" s="38"/>
      <c r="Z49" s="39"/>
      <c r="AA49" s="153"/>
      <c r="AB49" s="43">
        <f t="shared" si="2"/>
        <v>0</v>
      </c>
      <c r="AC49" s="39">
        <v>4819</v>
      </c>
      <c r="AD49" s="41">
        <f t="shared" si="1"/>
        <v>0</v>
      </c>
    </row>
    <row r="50" spans="1:30" s="35" customFormat="1" ht="25.5" customHeight="1">
      <c r="A50" s="169"/>
      <c r="B50" s="166"/>
      <c r="C50" s="121" t="s">
        <v>651</v>
      </c>
      <c r="D50" s="126" t="e">
        <f>+#REF!+1</f>
        <v>#REF!</v>
      </c>
      <c r="E50" s="38"/>
      <c r="F50" s="39"/>
      <c r="G50" s="39"/>
      <c r="H50" s="39"/>
      <c r="I50" s="40"/>
      <c r="J50" s="38"/>
      <c r="K50" s="39"/>
      <c r="L50" s="39"/>
      <c r="M50" s="39"/>
      <c r="N50" s="41"/>
      <c r="O50" s="42"/>
      <c r="P50" s="39"/>
      <c r="Q50" s="39"/>
      <c r="R50" s="39"/>
      <c r="S50" s="40"/>
      <c r="T50" s="38"/>
      <c r="U50" s="39"/>
      <c r="V50" s="39"/>
      <c r="W50" s="39"/>
      <c r="X50" s="41"/>
      <c r="Y50" s="38"/>
      <c r="Z50" s="39"/>
      <c r="AA50" s="153"/>
      <c r="AB50" s="43">
        <f t="shared" si="2"/>
        <v>0</v>
      </c>
      <c r="AC50" s="39">
        <v>3549</v>
      </c>
      <c r="AD50" s="41">
        <f t="shared" si="1"/>
        <v>0</v>
      </c>
    </row>
    <row r="51" spans="1:30" s="35" customFormat="1" ht="25.5" customHeight="1">
      <c r="A51" s="169"/>
      <c r="B51" s="166"/>
      <c r="C51" s="121">
        <v>4</v>
      </c>
      <c r="D51" s="37" t="e">
        <f>+#REF!+1</f>
        <v>#REF!</v>
      </c>
      <c r="E51" s="38"/>
      <c r="F51" s="39"/>
      <c r="G51" s="39"/>
      <c r="H51" s="39"/>
      <c r="I51" s="40"/>
      <c r="J51" s="38"/>
      <c r="K51" s="39"/>
      <c r="L51" s="39"/>
      <c r="M51" s="39"/>
      <c r="N51" s="41"/>
      <c r="O51" s="42"/>
      <c r="P51" s="39"/>
      <c r="Q51" s="39"/>
      <c r="R51" s="39"/>
      <c r="S51" s="40"/>
      <c r="T51" s="38"/>
      <c r="U51" s="39"/>
      <c r="V51" s="39"/>
      <c r="W51" s="39"/>
      <c r="X51" s="41"/>
      <c r="Y51" s="38"/>
      <c r="Z51" s="39"/>
      <c r="AA51" s="153"/>
      <c r="AB51" s="43">
        <f aca="true" t="shared" si="3" ref="AB51:AB56">SUM(E51:AA51)</f>
        <v>0</v>
      </c>
      <c r="AC51" s="39">
        <v>3740</v>
      </c>
      <c r="AD51" s="41">
        <f aca="true" t="shared" si="4" ref="AD51:AD56">AB51*AC51</f>
        <v>0</v>
      </c>
    </row>
    <row r="52" spans="1:30" s="35" customFormat="1" ht="25.5" customHeight="1">
      <c r="A52" s="169"/>
      <c r="B52" s="166"/>
      <c r="C52" s="121">
        <v>5</v>
      </c>
      <c r="D52" s="37" t="e">
        <f>+#REF!+1</f>
        <v>#REF!</v>
      </c>
      <c r="E52" s="38"/>
      <c r="F52" s="39"/>
      <c r="G52" s="39"/>
      <c r="H52" s="39"/>
      <c r="I52" s="40"/>
      <c r="J52" s="38"/>
      <c r="K52" s="39"/>
      <c r="L52" s="39"/>
      <c r="M52" s="39"/>
      <c r="N52" s="41"/>
      <c r="O52" s="42"/>
      <c r="P52" s="39"/>
      <c r="Q52" s="39"/>
      <c r="R52" s="39"/>
      <c r="S52" s="40"/>
      <c r="T52" s="38"/>
      <c r="U52" s="39"/>
      <c r="V52" s="39"/>
      <c r="W52" s="39"/>
      <c r="X52" s="41"/>
      <c r="Y52" s="38"/>
      <c r="Z52" s="39"/>
      <c r="AA52" s="153"/>
      <c r="AB52" s="43">
        <f t="shared" si="3"/>
        <v>0</v>
      </c>
      <c r="AC52" s="39">
        <v>3318</v>
      </c>
      <c r="AD52" s="41">
        <f t="shared" si="4"/>
        <v>0</v>
      </c>
    </row>
    <row r="53" spans="1:30" s="35" customFormat="1" ht="25.5" customHeight="1" thickBot="1">
      <c r="A53" s="170"/>
      <c r="B53" s="167"/>
      <c r="C53" s="124">
        <v>6</v>
      </c>
      <c r="D53" s="157" t="e">
        <f>+#REF!+1</f>
        <v>#REF!</v>
      </c>
      <c r="E53" s="45"/>
      <c r="F53" s="46"/>
      <c r="G53" s="46"/>
      <c r="H53" s="46"/>
      <c r="I53" s="47"/>
      <c r="J53" s="45"/>
      <c r="K53" s="46"/>
      <c r="L53" s="46"/>
      <c r="M53" s="46"/>
      <c r="N53" s="48"/>
      <c r="O53" s="49"/>
      <c r="P53" s="46"/>
      <c r="Q53" s="46"/>
      <c r="R53" s="46"/>
      <c r="S53" s="47"/>
      <c r="T53" s="45"/>
      <c r="U53" s="46"/>
      <c r="V53" s="46"/>
      <c r="W53" s="46"/>
      <c r="X53" s="48"/>
      <c r="Y53" s="45"/>
      <c r="Z53" s="46"/>
      <c r="AA53" s="149"/>
      <c r="AB53" s="50">
        <f t="shared" si="3"/>
        <v>0</v>
      </c>
      <c r="AC53" s="46">
        <v>3281</v>
      </c>
      <c r="AD53" s="48">
        <f t="shared" si="4"/>
        <v>0</v>
      </c>
    </row>
    <row r="54" spans="1:30" s="35" customFormat="1" ht="25.5" customHeight="1">
      <c r="A54" s="158"/>
      <c r="B54" s="127"/>
      <c r="C54" s="159"/>
      <c r="D54" s="51"/>
      <c r="E54" s="52"/>
      <c r="F54" s="53"/>
      <c r="G54" s="53"/>
      <c r="H54" s="53"/>
      <c r="I54" s="54"/>
      <c r="J54" s="52"/>
      <c r="K54" s="53"/>
      <c r="L54" s="53"/>
      <c r="M54" s="53"/>
      <c r="N54" s="55"/>
      <c r="O54" s="56"/>
      <c r="P54" s="53"/>
      <c r="Q54" s="53"/>
      <c r="R54" s="53"/>
      <c r="S54" s="54"/>
      <c r="T54" s="52"/>
      <c r="U54" s="53"/>
      <c r="V54" s="53"/>
      <c r="W54" s="53"/>
      <c r="X54" s="55"/>
      <c r="Y54" s="52"/>
      <c r="Z54" s="53"/>
      <c r="AA54" s="152"/>
      <c r="AB54" s="57">
        <f t="shared" si="3"/>
        <v>0</v>
      </c>
      <c r="AC54" s="53"/>
      <c r="AD54" s="55">
        <f t="shared" si="4"/>
        <v>0</v>
      </c>
    </row>
    <row r="55" spans="1:30" s="35" customFormat="1" ht="25.5" customHeight="1">
      <c r="A55" s="122"/>
      <c r="B55" s="121"/>
      <c r="C55" s="101"/>
      <c r="D55" s="37"/>
      <c r="E55" s="38"/>
      <c r="F55" s="39"/>
      <c r="G55" s="39"/>
      <c r="H55" s="39"/>
      <c r="I55" s="40"/>
      <c r="J55" s="38"/>
      <c r="K55" s="39"/>
      <c r="L55" s="39"/>
      <c r="M55" s="39"/>
      <c r="N55" s="41"/>
      <c r="O55" s="42"/>
      <c r="P55" s="39"/>
      <c r="Q55" s="39"/>
      <c r="R55" s="39"/>
      <c r="S55" s="40"/>
      <c r="T55" s="38"/>
      <c r="U55" s="39"/>
      <c r="V55" s="39"/>
      <c r="W55" s="39"/>
      <c r="X55" s="41"/>
      <c r="Y55" s="38"/>
      <c r="Z55" s="39"/>
      <c r="AA55" s="153"/>
      <c r="AB55" s="43">
        <f t="shared" si="3"/>
        <v>0</v>
      </c>
      <c r="AC55" s="39"/>
      <c r="AD55" s="41">
        <f t="shared" si="4"/>
        <v>0</v>
      </c>
    </row>
    <row r="56" spans="1:30" s="35" customFormat="1" ht="25.5" customHeight="1" thickBot="1">
      <c r="A56" s="123"/>
      <c r="B56" s="124"/>
      <c r="C56" s="125"/>
      <c r="D56" s="37"/>
      <c r="E56" s="45"/>
      <c r="F56" s="46"/>
      <c r="G56" s="46"/>
      <c r="H56" s="46"/>
      <c r="I56" s="47"/>
      <c r="J56" s="45"/>
      <c r="K56" s="46"/>
      <c r="L56" s="46"/>
      <c r="M56" s="46"/>
      <c r="N56" s="48"/>
      <c r="O56" s="49"/>
      <c r="P56" s="46"/>
      <c r="Q56" s="46"/>
      <c r="R56" s="46"/>
      <c r="S56" s="47"/>
      <c r="T56" s="45"/>
      <c r="U56" s="46"/>
      <c r="V56" s="46"/>
      <c r="W56" s="46"/>
      <c r="X56" s="48"/>
      <c r="Y56" s="45"/>
      <c r="Z56" s="46"/>
      <c r="AA56" s="149"/>
      <c r="AB56" s="50">
        <f t="shared" si="3"/>
        <v>0</v>
      </c>
      <c r="AC56" s="46"/>
      <c r="AD56" s="41">
        <f t="shared" si="4"/>
        <v>0</v>
      </c>
    </row>
    <row r="57" spans="1:30" s="67" customFormat="1" ht="25.5" customHeight="1" thickBot="1" thickTop="1">
      <c r="A57" s="210" t="s">
        <v>16</v>
      </c>
      <c r="B57" s="211"/>
      <c r="C57" s="212"/>
      <c r="D57" s="60"/>
      <c r="E57" s="61">
        <f>SUM(E10:E56)</f>
        <v>0</v>
      </c>
      <c r="F57" s="62">
        <f aca="true" t="shared" si="5" ref="F57:AA57">SUM(F10:F56)</f>
        <v>0</v>
      </c>
      <c r="G57" s="62">
        <f t="shared" si="5"/>
        <v>0</v>
      </c>
      <c r="H57" s="62">
        <f t="shared" si="5"/>
        <v>0</v>
      </c>
      <c r="I57" s="63">
        <f t="shared" si="5"/>
        <v>0</v>
      </c>
      <c r="J57" s="61">
        <f t="shared" si="5"/>
        <v>0</v>
      </c>
      <c r="K57" s="62">
        <f t="shared" si="5"/>
        <v>0</v>
      </c>
      <c r="L57" s="62">
        <f t="shared" si="5"/>
        <v>0</v>
      </c>
      <c r="M57" s="62">
        <f t="shared" si="5"/>
        <v>0</v>
      </c>
      <c r="N57" s="64">
        <f t="shared" si="5"/>
        <v>0</v>
      </c>
      <c r="O57" s="65">
        <f t="shared" si="5"/>
        <v>0</v>
      </c>
      <c r="P57" s="62">
        <f t="shared" si="5"/>
        <v>0</v>
      </c>
      <c r="Q57" s="62">
        <f t="shared" si="5"/>
        <v>0</v>
      </c>
      <c r="R57" s="62">
        <f t="shared" si="5"/>
        <v>0</v>
      </c>
      <c r="S57" s="63">
        <f t="shared" si="5"/>
        <v>0</v>
      </c>
      <c r="T57" s="61">
        <f t="shared" si="5"/>
        <v>0</v>
      </c>
      <c r="U57" s="62">
        <f t="shared" si="5"/>
        <v>0</v>
      </c>
      <c r="V57" s="62">
        <f t="shared" si="5"/>
        <v>0</v>
      </c>
      <c r="W57" s="62">
        <f t="shared" si="5"/>
        <v>0</v>
      </c>
      <c r="X57" s="64">
        <f t="shared" si="5"/>
        <v>0</v>
      </c>
      <c r="Y57" s="61"/>
      <c r="Z57" s="62"/>
      <c r="AA57" s="156">
        <f t="shared" si="5"/>
        <v>0</v>
      </c>
      <c r="AB57" s="206">
        <f>SUM(AB10:AB56)</f>
        <v>0</v>
      </c>
      <c r="AC57" s="207"/>
      <c r="AD57" s="66">
        <f>SUM(AD10:AD56)</f>
        <v>0</v>
      </c>
    </row>
    <row r="58" spans="13:32" s="68" customFormat="1" ht="18.75" customHeight="1">
      <c r="M58" s="193" t="s">
        <v>17</v>
      </c>
      <c r="N58" s="193"/>
      <c r="O58" s="193"/>
      <c r="P58" s="193"/>
      <c r="Q58" s="193"/>
      <c r="R58" s="162" t="s">
        <v>638</v>
      </c>
      <c r="S58" s="163"/>
      <c r="T58" s="163"/>
      <c r="U58" s="163"/>
      <c r="V58" s="163"/>
      <c r="W58" s="164" t="s">
        <v>18</v>
      </c>
      <c r="X58" s="164"/>
      <c r="Y58" s="164"/>
      <c r="Z58" s="164"/>
      <c r="AA58" s="164"/>
      <c r="AB58" s="164"/>
      <c r="AC58" s="164"/>
      <c r="AD58" s="164"/>
      <c r="AE58" s="164"/>
      <c r="AF58" s="164"/>
    </row>
    <row r="59" spans="1:32" s="68" customFormat="1" ht="18.75" customHeight="1">
      <c r="A59" s="208" t="s">
        <v>19</v>
      </c>
      <c r="B59" s="208"/>
      <c r="C59" s="200">
        <f>VLOOKUP($E$2,'小学校データ'!$B$3:$CU$75,2,FALSE)</f>
        <v>0</v>
      </c>
      <c r="D59" s="69"/>
      <c r="E59" s="185" t="str">
        <f>VLOOKUP($D$2,'小学校データ'!$B$3:$CU$75,3,FALSE)</f>
        <v>須賀川養護医大分校</v>
      </c>
      <c r="F59" s="185"/>
      <c r="G59" s="185"/>
      <c r="H59" s="185"/>
      <c r="I59" s="185"/>
      <c r="J59" s="185"/>
      <c r="K59" s="185"/>
      <c r="L59" s="186"/>
      <c r="M59" s="171">
        <f>AD57</f>
        <v>0</v>
      </c>
      <c r="N59" s="172"/>
      <c r="O59" s="172"/>
      <c r="P59" s="172"/>
      <c r="Q59" s="173"/>
      <c r="R59" s="196" t="s">
        <v>639</v>
      </c>
      <c r="S59" s="144">
        <v>100</v>
      </c>
      <c r="T59" s="196" t="s">
        <v>639</v>
      </c>
      <c r="U59" s="177">
        <v>0.11</v>
      </c>
      <c r="V59" s="178" t="s">
        <v>640</v>
      </c>
      <c r="W59" s="179">
        <f>ROUND(M59*100/104.3*0.11,0)</f>
        <v>0</v>
      </c>
      <c r="X59" s="180"/>
      <c r="Y59" s="180"/>
      <c r="Z59" s="180"/>
      <c r="AA59" s="180"/>
      <c r="AB59" s="180"/>
      <c r="AC59" s="181"/>
      <c r="AD59" s="70"/>
      <c r="AE59" s="70"/>
      <c r="AF59" s="70"/>
    </row>
    <row r="60" spans="1:32" s="68" customFormat="1" ht="18.75" customHeight="1">
      <c r="A60" s="209"/>
      <c r="B60" s="209"/>
      <c r="C60" s="201"/>
      <c r="D60" s="71"/>
      <c r="E60" s="187"/>
      <c r="F60" s="187"/>
      <c r="G60" s="187"/>
      <c r="H60" s="187"/>
      <c r="I60" s="187"/>
      <c r="J60" s="187"/>
      <c r="K60" s="187"/>
      <c r="L60" s="188"/>
      <c r="M60" s="174"/>
      <c r="N60" s="175"/>
      <c r="O60" s="175"/>
      <c r="P60" s="175"/>
      <c r="Q60" s="176"/>
      <c r="R60" s="196"/>
      <c r="S60" s="145">
        <v>104.3</v>
      </c>
      <c r="T60" s="196"/>
      <c r="U60" s="177"/>
      <c r="V60" s="178"/>
      <c r="W60" s="182"/>
      <c r="X60" s="183"/>
      <c r="Y60" s="183"/>
      <c r="Z60" s="183"/>
      <c r="AA60" s="183"/>
      <c r="AB60" s="183"/>
      <c r="AC60" s="184"/>
      <c r="AD60" s="70"/>
      <c r="AE60" s="70"/>
      <c r="AF60" s="70"/>
    </row>
    <row r="61" spans="2:32" s="68" customFormat="1" ht="18.75" customHeight="1">
      <c r="B61" s="72"/>
      <c r="C61" s="73"/>
      <c r="D61" s="73"/>
      <c r="M61" s="198"/>
      <c r="N61" s="198"/>
      <c r="O61" s="198"/>
      <c r="P61" s="198"/>
      <c r="Q61" s="198"/>
      <c r="R61" s="198"/>
      <c r="S61" s="198"/>
      <c r="T61" s="199" t="s">
        <v>637</v>
      </c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46"/>
      <c r="AF61" s="146"/>
    </row>
    <row r="62" spans="19:21" ht="13.5" hidden="1">
      <c r="S62" s="68"/>
      <c r="T62" s="68"/>
      <c r="U62" s="68"/>
    </row>
    <row r="63" spans="3:30" ht="13.5">
      <c r="C63" s="2"/>
      <c r="D63" s="2"/>
      <c r="AB63" s="3"/>
      <c r="AD63" s="3"/>
    </row>
    <row r="64" spans="3:30" ht="13.5">
      <c r="C64" s="2"/>
      <c r="D64" s="2"/>
      <c r="AB64" s="3"/>
      <c r="AD64" s="3"/>
    </row>
    <row r="65" spans="28:30" ht="13.5">
      <c r="AB65" s="3"/>
      <c r="AD65" s="3"/>
    </row>
    <row r="66" spans="28:30" ht="13.5">
      <c r="AB66" s="3"/>
      <c r="AD66" s="3"/>
    </row>
  </sheetData>
  <sheetProtection/>
  <mergeCells count="46">
    <mergeCell ref="N7:AD7"/>
    <mergeCell ref="N6:AD6"/>
    <mergeCell ref="AB57:AC57"/>
    <mergeCell ref="B10:B11"/>
    <mergeCell ref="B26:B31"/>
    <mergeCell ref="A59:B60"/>
    <mergeCell ref="A57:C57"/>
    <mergeCell ref="B36:B37"/>
    <mergeCell ref="A34:A37"/>
    <mergeCell ref="M6:M8"/>
    <mergeCell ref="A8:L8"/>
    <mergeCell ref="T59:T60"/>
    <mergeCell ref="G3:AD3"/>
    <mergeCell ref="M61:S61"/>
    <mergeCell ref="T61:AD61"/>
    <mergeCell ref="R59:R60"/>
    <mergeCell ref="B34:B35"/>
    <mergeCell ref="C59:C60"/>
    <mergeCell ref="A3:E3"/>
    <mergeCell ref="A5:B5"/>
    <mergeCell ref="A10:A11"/>
    <mergeCell ref="A13:A16"/>
    <mergeCell ref="B13:B14"/>
    <mergeCell ref="B15:B16"/>
    <mergeCell ref="B20:B25"/>
    <mergeCell ref="A45:A47"/>
    <mergeCell ref="B45:B47"/>
    <mergeCell ref="A1:C1"/>
    <mergeCell ref="A2:C2"/>
    <mergeCell ref="A32:A33"/>
    <mergeCell ref="A17:A31"/>
    <mergeCell ref="B17:B19"/>
    <mergeCell ref="M58:Q58"/>
    <mergeCell ref="A38:A40"/>
    <mergeCell ref="B38:B40"/>
    <mergeCell ref="A41:A44"/>
    <mergeCell ref="B41:B44"/>
    <mergeCell ref="R58:V58"/>
    <mergeCell ref="W58:AF58"/>
    <mergeCell ref="B48:B53"/>
    <mergeCell ref="A48:A53"/>
    <mergeCell ref="M59:Q60"/>
    <mergeCell ref="U59:U60"/>
    <mergeCell ref="V59:V60"/>
    <mergeCell ref="W59:AC60"/>
    <mergeCell ref="E59:L60"/>
  </mergeCells>
  <conditionalFormatting sqref="AG58:IV61 A5:A8 AF5:IV8 A59:B60 C59:E59 S62:U62 A61:H61 M5:AD5 O8 Q8:AE8 B5:L7 M6:M8">
    <cfRule type="cellIs" priority="3" dxfId="3" operator="between" stopIfTrue="1">
      <formula>0</formula>
      <formula>0</formula>
    </cfRule>
  </conditionalFormatting>
  <conditionalFormatting sqref="M58:O58 M61:R61 R58:W58">
    <cfRule type="cellIs" priority="2" dxfId="3" operator="between" stopIfTrue="1">
      <formula>0</formula>
      <formula>0</formula>
    </cfRule>
  </conditionalFormatting>
  <conditionalFormatting sqref="M59:O60 W59 R59:V60">
    <cfRule type="cellIs" priority="1" dxfId="3" operator="between" stopIfTrue="1">
      <formula>0</formula>
      <formula>0</formula>
    </cfRule>
  </conditionalFormatting>
  <printOptions horizontalCentered="1" verticalCentered="1"/>
  <pageMargins left="0" right="0" top="0.1968503937007874" bottom="0" header="0.15748031496062992" footer="0"/>
  <pageSetup horizontalDpi="600" verticalDpi="6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教科書部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㈲福島県教科用図書販売所</dc:creator>
  <cp:keywords/>
  <dc:description/>
  <cp:lastModifiedBy>toshie</cp:lastModifiedBy>
  <cp:lastPrinted>2016-02-01T06:20:17Z</cp:lastPrinted>
  <dcterms:created xsi:type="dcterms:W3CDTF">2003-07-16T05:46:25Z</dcterms:created>
  <dcterms:modified xsi:type="dcterms:W3CDTF">2016-02-08T00:56:55Z</dcterms:modified>
  <cp:category/>
  <cp:version/>
  <cp:contentType/>
  <cp:contentStatus/>
</cp:coreProperties>
</file>